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240" windowHeight="8235" firstSheet="1" activeTab="2"/>
  </bookViews>
  <sheets>
    <sheet name="Prezenční listina" sheetId="1" state="hidden" r:id="rId1"/>
    <sheet name="Startovní listina" sheetId="2" r:id="rId2"/>
    <sheet name="Výsledková listina" sheetId="3" r:id="rId3"/>
    <sheet name="Družstva" sheetId="4" r:id="rId4"/>
    <sheet name="Běh Vírem" sheetId="5" r:id="rId5"/>
    <sheet name="mezičasy" sheetId="6" state="hidden" r:id="rId6"/>
  </sheets>
  <externalReferences>
    <externalReference r:id="rId9"/>
  </externalReferences>
  <definedNames>
    <definedName name="_xlnm.Print_Area" localSheetId="3">'Družstva'!$B$1:$I$15</definedName>
    <definedName name="_xlnm.Print_Area" localSheetId="5">'mezičasy'!$A$1:$H$30</definedName>
    <definedName name="_xlnm.Print_Area" localSheetId="0">'Prezenční listina'!$A$1:$H$65</definedName>
    <definedName name="_xlnm.Print_Area" localSheetId="1">'Startovní listina'!$A$1:$G$62</definedName>
    <definedName name="_xlnm.Print_Area" localSheetId="2">'Výsledková listina'!$A$1:$I$62</definedName>
  </definedNames>
  <calcPr fullCalcOnLoad="1"/>
</workbook>
</file>

<file path=xl/sharedStrings.xml><?xml version="1.0" encoding="utf-8"?>
<sst xmlns="http://schemas.openxmlformats.org/spreadsheetml/2006/main" count="317" uniqueCount="214">
  <si>
    <t>Jméno</t>
  </si>
  <si>
    <t>Narození</t>
  </si>
  <si>
    <t>Pohlaví</t>
  </si>
  <si>
    <t>Kategorie</t>
  </si>
  <si>
    <t>Oddíl / Bydliště</t>
  </si>
  <si>
    <t>Adresa (e-mail)</t>
  </si>
  <si>
    <t>Příjmení</t>
  </si>
  <si>
    <t>Startovní číslo</t>
  </si>
  <si>
    <t>Čas</t>
  </si>
  <si>
    <t>Výsledný čas</t>
  </si>
  <si>
    <t>Pořadí</t>
  </si>
  <si>
    <t>Celkové pořadí</t>
  </si>
  <si>
    <t>Pořadí v kategorii</t>
  </si>
  <si>
    <t>Jiří</t>
  </si>
  <si>
    <t>Jaroslav</t>
  </si>
  <si>
    <t>Josef</t>
  </si>
  <si>
    <t>Kratochvíl</t>
  </si>
  <si>
    <t>SDH Hluboké</t>
  </si>
  <si>
    <t>Miroslav</t>
  </si>
  <si>
    <t>Václav</t>
  </si>
  <si>
    <t>Zejda</t>
  </si>
  <si>
    <t>Ivo</t>
  </si>
  <si>
    <t>Ožana</t>
  </si>
  <si>
    <t>Rok nastavit v buňce O2</t>
  </si>
  <si>
    <t>Moravská Slávia Brno</t>
  </si>
  <si>
    <t>Musil</t>
  </si>
  <si>
    <t>Jan</t>
  </si>
  <si>
    <t>Rerych</t>
  </si>
  <si>
    <t>Češner</t>
  </si>
  <si>
    <t>Vladimír</t>
  </si>
  <si>
    <t xml:space="preserve">Krátký </t>
  </si>
  <si>
    <t>Krátká</t>
  </si>
  <si>
    <t>Anna</t>
  </si>
  <si>
    <t>Orálek</t>
  </si>
  <si>
    <t>Daniel</t>
  </si>
  <si>
    <t>Wallenfels</t>
  </si>
  <si>
    <t>Sokol Královské Vinohrady</t>
  </si>
  <si>
    <t>,</t>
  </si>
  <si>
    <t>Brno</t>
  </si>
  <si>
    <t>Markéta</t>
  </si>
  <si>
    <t>Bezrouk</t>
  </si>
  <si>
    <t>Bil</t>
  </si>
  <si>
    <t>VA Vyškov</t>
  </si>
  <si>
    <t>Martin</t>
  </si>
  <si>
    <t>Opava</t>
  </si>
  <si>
    <t>Doležal</t>
  </si>
  <si>
    <t>Stanislav</t>
  </si>
  <si>
    <t>BK Pardubice</t>
  </si>
  <si>
    <t>Glier</t>
  </si>
  <si>
    <t>Michal</t>
  </si>
  <si>
    <t>Petr</t>
  </si>
  <si>
    <t>Horák</t>
  </si>
  <si>
    <t>Pavel</t>
  </si>
  <si>
    <t>Barnex Sport Brno</t>
  </si>
  <si>
    <t>Jaskulka</t>
  </si>
  <si>
    <t>AK Kuřim</t>
  </si>
  <si>
    <t>SDH Bolešín</t>
  </si>
  <si>
    <t>David</t>
  </si>
  <si>
    <t>Ořechov</t>
  </si>
  <si>
    <t>Lorenčík</t>
  </si>
  <si>
    <t>Aleš</t>
  </si>
  <si>
    <t>Chrudim</t>
  </si>
  <si>
    <t>Malina</t>
  </si>
  <si>
    <t>Libor</t>
  </si>
  <si>
    <t>Martincová</t>
  </si>
  <si>
    <t>Ivana</t>
  </si>
  <si>
    <t>Novotný</t>
  </si>
  <si>
    <t>Kuřim</t>
  </si>
  <si>
    <t>Technika Brno Extréme</t>
  </si>
  <si>
    <t>Štefek</t>
  </si>
  <si>
    <t>Sokol Nové Veselí</t>
  </si>
  <si>
    <t>Zbyněk</t>
  </si>
  <si>
    <t>Šustrová</t>
  </si>
  <si>
    <t>Kateřina</t>
  </si>
  <si>
    <t>Tesařová</t>
  </si>
  <si>
    <t>Marie</t>
  </si>
  <si>
    <t>Křižanov</t>
  </si>
  <si>
    <t>adidas Brno</t>
  </si>
  <si>
    <t xml:space="preserve">Žák </t>
  </si>
  <si>
    <t>seřadit podle kategorie a pak podle času</t>
  </si>
  <si>
    <t>25.srpna 2012</t>
  </si>
  <si>
    <t>Dobrý</t>
  </si>
  <si>
    <t>Fuchsová</t>
  </si>
  <si>
    <t>Veronika</t>
  </si>
  <si>
    <t>Podveský</t>
  </si>
  <si>
    <t>Radek</t>
  </si>
  <si>
    <t>Dolní Kounice</t>
  </si>
  <si>
    <t>Náměšť nad Osl.</t>
  </si>
  <si>
    <t>Klusák</t>
  </si>
  <si>
    <t>Vojtěch</t>
  </si>
  <si>
    <t>Jiskra Vír</t>
  </si>
  <si>
    <t>Hvězda SKP Pardubice</t>
  </si>
  <si>
    <t>SC Consultech Service Křtiny</t>
  </si>
  <si>
    <t>Havránek</t>
  </si>
  <si>
    <t>Selucký</t>
  </si>
  <si>
    <t>Kyjov</t>
  </si>
  <si>
    <t>Veškrna</t>
  </si>
  <si>
    <t>Ivan</t>
  </si>
  <si>
    <t>Procházková</t>
  </si>
  <si>
    <t>Tereza</t>
  </si>
  <si>
    <t>Zdena</t>
  </si>
  <si>
    <t>Mareš</t>
  </si>
  <si>
    <t>Bohumil</t>
  </si>
  <si>
    <t>LEAR Brno</t>
  </si>
  <si>
    <t>Fučík</t>
  </si>
  <si>
    <t>Prosetín</t>
  </si>
  <si>
    <t>Hrubý</t>
  </si>
  <si>
    <t>Milan</t>
  </si>
  <si>
    <t>ASK Blansko</t>
  </si>
  <si>
    <t>Polánka</t>
  </si>
  <si>
    <t>Maraton klub Kladno</t>
  </si>
  <si>
    <t>Zouhar</t>
  </si>
  <si>
    <t>Kučínský</t>
  </si>
  <si>
    <t>Březina</t>
  </si>
  <si>
    <t>Roman</t>
  </si>
  <si>
    <t>VSK Technika Brno</t>
  </si>
  <si>
    <t>ACER BIKE TEAM Brno</t>
  </si>
  <si>
    <t>Pachtová</t>
  </si>
  <si>
    <t>Iva</t>
  </si>
  <si>
    <t>MK SEITL Ostrava</t>
  </si>
  <si>
    <t>Studničková</t>
  </si>
  <si>
    <t>Alice</t>
  </si>
  <si>
    <t>Vaschurin</t>
  </si>
  <si>
    <t>Sergij</t>
  </si>
  <si>
    <t>Ukrajina</t>
  </si>
  <si>
    <t>Vytisk</t>
  </si>
  <si>
    <t>Alfons</t>
  </si>
  <si>
    <t>MKS Ostrava</t>
  </si>
  <si>
    <t>Kostlivý</t>
  </si>
  <si>
    <t>TRAGED TEAM Praha</t>
  </si>
  <si>
    <t>Sedlák</t>
  </si>
  <si>
    <t>Přelouč</t>
  </si>
  <si>
    <t>Hurdálek</t>
  </si>
  <si>
    <t>Robert</t>
  </si>
  <si>
    <t>Yetti Club Trutnov</t>
  </si>
  <si>
    <t>Prostějov</t>
  </si>
  <si>
    <t>Pozler</t>
  </si>
  <si>
    <t>Hradec Králové</t>
  </si>
  <si>
    <t>Křtěnov</t>
  </si>
  <si>
    <t>Hálová</t>
  </si>
  <si>
    <t>Olymp-Gym Praha</t>
  </si>
  <si>
    <t>25.srpna</t>
  </si>
  <si>
    <t>Šmatera</t>
  </si>
  <si>
    <t>Adam</t>
  </si>
  <si>
    <t>Vír</t>
  </si>
  <si>
    <t>Rozman</t>
  </si>
  <si>
    <t>Ladislav</t>
  </si>
  <si>
    <t>Cyklo LASL Brno</t>
  </si>
  <si>
    <t>Karolína</t>
  </si>
  <si>
    <t>Strnadová</t>
  </si>
  <si>
    <t>AHA Vyškov</t>
  </si>
  <si>
    <t>Zbytovský</t>
  </si>
  <si>
    <t>Kubík</t>
  </si>
  <si>
    <t>Oldřich</t>
  </si>
  <si>
    <t>TJ Jiskra Vír</t>
  </si>
  <si>
    <t>Navrátilová</t>
  </si>
  <si>
    <t>Vlasta</t>
  </si>
  <si>
    <t>Elznicová</t>
  </si>
  <si>
    <t>Eva</t>
  </si>
  <si>
    <t>Rendl</t>
  </si>
  <si>
    <t>Rostislav</t>
  </si>
  <si>
    <t>číslo</t>
  </si>
  <si>
    <t>čas</t>
  </si>
  <si>
    <t>5. km</t>
  </si>
  <si>
    <t>10. km</t>
  </si>
  <si>
    <t>16. km</t>
  </si>
  <si>
    <t>25. km</t>
  </si>
  <si>
    <t>Holý</t>
  </si>
  <si>
    <t>Buchta</t>
  </si>
  <si>
    <t>Nové Město na Moravě</t>
  </si>
  <si>
    <t>Šimůnková</t>
  </si>
  <si>
    <t>Jiskra Havlíčkův Brod</t>
  </si>
  <si>
    <t>Podmelová</t>
  </si>
  <si>
    <t>Vilma</t>
  </si>
  <si>
    <t>Bříza</t>
  </si>
  <si>
    <t>KRB Chrudim</t>
  </si>
  <si>
    <t>Čech</t>
  </si>
  <si>
    <t>Fiala</t>
  </si>
  <si>
    <t>Mikuláš</t>
  </si>
  <si>
    <t>Koukal</t>
  </si>
  <si>
    <t>František</t>
  </si>
  <si>
    <t>TJ Nové Město na Moravě</t>
  </si>
  <si>
    <t>Odolena Voda</t>
  </si>
  <si>
    <t>Suchý</t>
  </si>
  <si>
    <t>Karel</t>
  </si>
  <si>
    <t>Stehlíková</t>
  </si>
  <si>
    <t>Jitka</t>
  </si>
  <si>
    <t>AK Kroměříž</t>
  </si>
  <si>
    <t>Řezníček</t>
  </si>
  <si>
    <t>Žďár nad Sázavou</t>
  </si>
  <si>
    <t>Štourač</t>
  </si>
  <si>
    <t>Velké Meziříčí</t>
  </si>
  <si>
    <t>Coural</t>
  </si>
  <si>
    <t xml:space="preserve">Kumstát </t>
  </si>
  <si>
    <t>Ludvík</t>
  </si>
  <si>
    <t>TT Klub Prostějov</t>
  </si>
  <si>
    <t>Lorenčíková</t>
  </si>
  <si>
    <t>Adéla</t>
  </si>
  <si>
    <t>AFK Chrudim</t>
  </si>
  <si>
    <t>Alman</t>
  </si>
  <si>
    <t>Dušan</t>
  </si>
  <si>
    <t>Babice</t>
  </si>
  <si>
    <t>Svoboda</t>
  </si>
  <si>
    <t>AC Moravská Slávia Brno</t>
  </si>
  <si>
    <t>Ondráček</t>
  </si>
  <si>
    <t>Tomáš</t>
  </si>
  <si>
    <t>TRIEXPERT adidas team</t>
  </si>
  <si>
    <t>Zourek</t>
  </si>
  <si>
    <t>Simona</t>
  </si>
  <si>
    <t>Komárková</t>
  </si>
  <si>
    <t>Bystřice nad Pernštejnem</t>
  </si>
  <si>
    <t>Couralová</t>
  </si>
  <si>
    <t>C</t>
  </si>
  <si>
    <t>DNF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</si>
</sst>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h:mm:ss;@"/>
    <numFmt numFmtId="166" formatCode="h:mm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32" borderId="0" xfId="0" applyFill="1" applyAlignment="1" applyProtection="1">
      <alignment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34" borderId="12" xfId="0" applyFont="1" applyFill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34" borderId="14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3" xfId="0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19" xfId="0" applyBorder="1" applyAlignment="1">
      <alignment horizontal="center"/>
    </xf>
    <xf numFmtId="165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5" fontId="4" fillId="0" borderId="24" xfId="0" applyNumberFormat="1" applyFont="1" applyFill="1" applyBorder="1" applyAlignment="1">
      <alignment horizontal="center"/>
    </xf>
    <xf numFmtId="0" fontId="3" fillId="33" borderId="2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164" fontId="3" fillId="33" borderId="11" xfId="0" applyNumberFormat="1" applyFont="1" applyFill="1" applyBorder="1" applyAlignment="1" applyProtection="1">
      <alignment horizontal="center" vertical="distributed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33" borderId="27" xfId="0" applyFont="1" applyFill="1" applyBorder="1" applyAlignment="1">
      <alignment horizontal="center" vertical="distributed"/>
    </xf>
    <xf numFmtId="0" fontId="3" fillId="33" borderId="28" xfId="0" applyFont="1" applyFill="1" applyBorder="1" applyAlignment="1">
      <alignment horizontal="center" vertical="distributed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5" borderId="0" xfId="0" applyFill="1" applyAlignment="1" applyProtection="1">
      <alignment/>
      <protection hidden="1"/>
    </xf>
    <xf numFmtId="0" fontId="3" fillId="33" borderId="30" xfId="0" applyFont="1" applyFill="1" applyBorder="1" applyAlignment="1" applyProtection="1">
      <alignment horizontal="center" vertical="center"/>
      <protection hidden="1"/>
    </xf>
    <xf numFmtId="0" fontId="3" fillId="33" borderId="31" xfId="0" applyFont="1" applyFill="1" applyBorder="1" applyAlignment="1" applyProtection="1">
      <alignment horizontal="center" vertical="distributed"/>
      <protection hidden="1"/>
    </xf>
    <xf numFmtId="0" fontId="3" fillId="33" borderId="31" xfId="0" applyFont="1" applyFill="1" applyBorder="1" applyAlignment="1" applyProtection="1">
      <alignment horizontal="center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0" fillId="35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33" borderId="26" xfId="0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0" borderId="12" xfId="0" applyNumberFormat="1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hidden="1"/>
    </xf>
    <xf numFmtId="0" fontId="0" fillId="0" borderId="22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6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166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>
      <alignment horizontal="center"/>
    </xf>
    <xf numFmtId="0" fontId="0" fillId="0" borderId="0" xfId="46" applyProtection="1">
      <alignment/>
      <protection hidden="1"/>
    </xf>
    <xf numFmtId="0" fontId="0" fillId="0" borderId="0" xfId="46" applyAlignment="1" applyProtection="1">
      <alignment horizontal="center"/>
      <protection hidden="1"/>
    </xf>
    <xf numFmtId="0" fontId="0" fillId="0" borderId="0" xfId="46" applyFill="1" applyBorder="1" applyAlignment="1" applyProtection="1">
      <alignment horizontal="center"/>
      <protection hidden="1"/>
    </xf>
    <xf numFmtId="0" fontId="0" fillId="0" borderId="0" xfId="46" applyFill="1" applyBorder="1" applyProtection="1">
      <alignment/>
      <protection hidden="1"/>
    </xf>
    <xf numFmtId="0" fontId="2" fillId="0" borderId="0" xfId="46" applyFont="1" applyFill="1" applyBorder="1" applyAlignment="1" applyProtection="1">
      <alignment horizontal="center"/>
      <protection hidden="1"/>
    </xf>
    <xf numFmtId="165" fontId="0" fillId="0" borderId="13" xfId="46" applyNumberFormat="1" applyFont="1" applyFill="1" applyBorder="1" applyAlignment="1" applyProtection="1">
      <alignment horizontal="center"/>
      <protection hidden="1"/>
    </xf>
    <xf numFmtId="0" fontId="4" fillId="0" borderId="28" xfId="46" applyNumberFormat="1" applyFont="1" applyFill="1" applyBorder="1" applyAlignment="1" applyProtection="1">
      <alignment vertical="center"/>
      <protection hidden="1"/>
    </xf>
    <xf numFmtId="0" fontId="4" fillId="0" borderId="28" xfId="46" applyNumberFormat="1" applyFont="1" applyFill="1" applyBorder="1" applyAlignment="1" applyProtection="1">
      <alignment horizontal="center"/>
      <protection hidden="1"/>
    </xf>
    <xf numFmtId="0" fontId="4" fillId="0" borderId="13" xfId="46" applyNumberFormat="1" applyFont="1" applyFill="1" applyBorder="1" applyAlignment="1" applyProtection="1">
      <alignment horizontal="left"/>
      <protection hidden="1"/>
    </xf>
    <xf numFmtId="0" fontId="4" fillId="0" borderId="13" xfId="46" applyNumberFormat="1" applyFont="1" applyFill="1" applyBorder="1" applyProtection="1">
      <alignment/>
      <protection hidden="1"/>
    </xf>
    <xf numFmtId="0" fontId="4" fillId="0" borderId="13" xfId="46" applyNumberFormat="1" applyFont="1" applyFill="1" applyBorder="1" applyAlignment="1" applyProtection="1">
      <alignment horizontal="center"/>
      <protection hidden="1"/>
    </xf>
    <xf numFmtId="165" fontId="0" fillId="0" borderId="14" xfId="46" applyNumberFormat="1" applyFont="1" applyFill="1" applyBorder="1" applyAlignment="1" applyProtection="1">
      <alignment horizontal="center"/>
      <protection hidden="1"/>
    </xf>
    <xf numFmtId="0" fontId="4" fillId="0" borderId="31" xfId="46" applyNumberFormat="1" applyFont="1" applyFill="1" applyBorder="1" applyAlignment="1" applyProtection="1">
      <alignment vertical="center"/>
      <protection hidden="1"/>
    </xf>
    <xf numFmtId="0" fontId="4" fillId="0" borderId="14" xfId="46" applyNumberFormat="1" applyFont="1" applyFill="1" applyBorder="1" applyAlignment="1" applyProtection="1">
      <alignment horizontal="center"/>
      <protection hidden="1"/>
    </xf>
    <xf numFmtId="0" fontId="4" fillId="0" borderId="14" xfId="46" applyNumberFormat="1" applyFont="1" applyFill="1" applyBorder="1" applyAlignment="1" applyProtection="1">
      <alignment horizontal="left"/>
      <protection hidden="1"/>
    </xf>
    <xf numFmtId="0" fontId="4" fillId="0" borderId="14" xfId="46" applyNumberFormat="1" applyFont="1" applyFill="1" applyBorder="1" applyProtection="1">
      <alignment/>
      <protection hidden="1"/>
    </xf>
    <xf numFmtId="0" fontId="4" fillId="0" borderId="23" xfId="46" applyNumberFormat="1" applyFont="1" applyFill="1" applyBorder="1" applyAlignment="1" applyProtection="1">
      <alignment horizontal="center"/>
      <protection hidden="1"/>
    </xf>
    <xf numFmtId="0" fontId="0" fillId="0" borderId="0" xfId="46" applyBorder="1" applyProtection="1">
      <alignment/>
      <protection hidden="1"/>
    </xf>
    <xf numFmtId="165" fontId="0" fillId="0" borderId="23" xfId="46" applyNumberFormat="1" applyFont="1" applyFill="1" applyBorder="1" applyAlignment="1" applyProtection="1">
      <alignment horizontal="center"/>
      <protection hidden="1"/>
    </xf>
    <xf numFmtId="0" fontId="4" fillId="0" borderId="23" xfId="46" applyNumberFormat="1" applyFont="1" applyFill="1" applyBorder="1" applyAlignment="1" applyProtection="1">
      <alignment horizontal="left"/>
      <protection hidden="1"/>
    </xf>
    <xf numFmtId="0" fontId="4" fillId="0" borderId="23" xfId="46" applyNumberFormat="1" applyFont="1" applyFill="1" applyBorder="1" applyProtection="1">
      <alignment/>
      <protection hidden="1"/>
    </xf>
    <xf numFmtId="0" fontId="0" fillId="0" borderId="0" xfId="46" applyFill="1" applyProtection="1">
      <alignment/>
      <protection hidden="1"/>
    </xf>
    <xf numFmtId="0" fontId="3" fillId="0" borderId="0" xfId="46" applyFont="1" applyProtection="1">
      <alignment/>
      <protection hidden="1"/>
    </xf>
    <xf numFmtId="0" fontId="4" fillId="0" borderId="28" xfId="46" applyNumberFormat="1" applyFont="1" applyFill="1" applyBorder="1" applyAlignment="1" applyProtection="1">
      <alignment horizontal="left"/>
      <protection hidden="1"/>
    </xf>
    <xf numFmtId="0" fontId="4" fillId="0" borderId="28" xfId="46" applyNumberFormat="1" applyFont="1" applyFill="1" applyBorder="1" applyProtection="1">
      <alignment/>
      <protection hidden="1"/>
    </xf>
    <xf numFmtId="0" fontId="3" fillId="33" borderId="25" xfId="46" applyFont="1" applyFill="1" applyBorder="1" applyAlignment="1" applyProtection="1">
      <alignment horizontal="center" vertical="center"/>
      <protection hidden="1"/>
    </xf>
    <xf numFmtId="0" fontId="3" fillId="33" borderId="11" xfId="46" applyFont="1" applyFill="1" applyBorder="1" applyAlignment="1" applyProtection="1">
      <alignment horizontal="center" vertical="center"/>
      <protection hidden="1"/>
    </xf>
    <xf numFmtId="0" fontId="3" fillId="33" borderId="11" xfId="46" applyFont="1" applyFill="1" applyBorder="1" applyAlignment="1" applyProtection="1">
      <alignment horizontal="center" vertical="distributed"/>
      <protection hidden="1"/>
    </xf>
    <xf numFmtId="0" fontId="3" fillId="33" borderId="37" xfId="46" applyFont="1" applyFill="1" applyBorder="1" applyAlignment="1" applyProtection="1">
      <alignment horizontal="center" vertical="center"/>
      <protection hidden="1"/>
    </xf>
    <xf numFmtId="0" fontId="10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0" fontId="4" fillId="0" borderId="41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166" fontId="4" fillId="0" borderId="41" xfId="0" applyNumberFormat="1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165" fontId="4" fillId="0" borderId="23" xfId="0" applyNumberFormat="1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6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3" fillId="33" borderId="19" xfId="0" applyFont="1" applyFill="1" applyBorder="1" applyAlignment="1" applyProtection="1">
      <alignment horizontal="center"/>
      <protection hidden="1"/>
    </xf>
    <xf numFmtId="0" fontId="3" fillId="33" borderId="43" xfId="0" applyFont="1" applyFill="1" applyBorder="1" applyAlignment="1" applyProtection="1">
      <alignment horizontal="center"/>
      <protection hidden="1"/>
    </xf>
    <xf numFmtId="0" fontId="3" fillId="33" borderId="18" xfId="0" applyFont="1" applyFill="1" applyBorder="1" applyAlignment="1" applyProtection="1">
      <alignment horizontal="center"/>
      <protection hidden="1"/>
    </xf>
    <xf numFmtId="0" fontId="8" fillId="0" borderId="37" xfId="0" applyFont="1" applyFill="1" applyBorder="1" applyAlignment="1" applyProtection="1">
      <alignment horizontal="center" vertical="distributed"/>
      <protection hidden="1"/>
    </xf>
    <xf numFmtId="0" fontId="8" fillId="0" borderId="44" xfId="0" applyFont="1" applyFill="1" applyBorder="1" applyAlignment="1" applyProtection="1">
      <alignment horizontal="center" vertical="distributed"/>
      <protection hidden="1"/>
    </xf>
    <xf numFmtId="0" fontId="8" fillId="0" borderId="45" xfId="0" applyFont="1" applyFill="1" applyBorder="1" applyAlignment="1" applyProtection="1">
      <alignment horizontal="center" vertical="distributed"/>
      <protection hidden="1"/>
    </xf>
    <xf numFmtId="0" fontId="8" fillId="0" borderId="46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center"/>
      <protection hidden="1"/>
    </xf>
    <xf numFmtId="0" fontId="6" fillId="0" borderId="50" xfId="0" applyFont="1" applyFill="1" applyBorder="1" applyAlignment="1" applyProtection="1">
      <alignment horizontal="center"/>
      <protection hidden="1"/>
    </xf>
    <xf numFmtId="0" fontId="6" fillId="0" borderId="51" xfId="0" applyFont="1" applyFill="1" applyBorder="1" applyAlignment="1" applyProtection="1">
      <alignment horizont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7" fillId="0" borderId="30" xfId="46" applyFont="1" applyBorder="1" applyAlignment="1" applyProtection="1">
      <alignment horizontal="center" vertical="center"/>
      <protection hidden="1"/>
    </xf>
    <xf numFmtId="0" fontId="7" fillId="0" borderId="27" xfId="46" applyFont="1" applyBorder="1" applyAlignment="1" applyProtection="1">
      <alignment horizontal="center" vertical="center"/>
      <protection hidden="1"/>
    </xf>
    <xf numFmtId="165" fontId="15" fillId="0" borderId="52" xfId="46" applyNumberFormat="1" applyFont="1" applyBorder="1" applyAlignment="1" applyProtection="1">
      <alignment horizontal="center" vertical="center"/>
      <protection hidden="1"/>
    </xf>
    <xf numFmtId="165" fontId="15" fillId="0" borderId="29" xfId="46" applyNumberFormat="1" applyFont="1" applyBorder="1" applyAlignment="1" applyProtection="1">
      <alignment horizontal="center" vertical="center"/>
      <protection hidden="1"/>
    </xf>
    <xf numFmtId="165" fontId="15" fillId="0" borderId="32" xfId="46" applyNumberFormat="1" applyFont="1" applyBorder="1" applyAlignment="1" applyProtection="1">
      <alignment horizontal="center" vertical="center"/>
      <protection hidden="1"/>
    </xf>
    <xf numFmtId="0" fontId="4" fillId="0" borderId="31" xfId="46" applyNumberFormat="1" applyFont="1" applyFill="1" applyBorder="1" applyAlignment="1" applyProtection="1">
      <alignment horizontal="center" vertical="center"/>
      <protection hidden="1"/>
    </xf>
    <xf numFmtId="0" fontId="4" fillId="0" borderId="28" xfId="46" applyNumberFormat="1" applyFont="1" applyFill="1" applyBorder="1" applyAlignment="1" applyProtection="1">
      <alignment horizontal="center" vertical="center"/>
      <protection hidden="1"/>
    </xf>
    <xf numFmtId="0" fontId="13" fillId="0" borderId="49" xfId="46" applyFont="1" applyFill="1" applyBorder="1" applyAlignment="1" applyProtection="1">
      <alignment horizontal="center"/>
      <protection hidden="1"/>
    </xf>
    <xf numFmtId="0" fontId="13" fillId="0" borderId="50" xfId="46" applyFont="1" applyFill="1" applyBorder="1" applyAlignment="1" applyProtection="1">
      <alignment horizontal="center"/>
      <protection hidden="1"/>
    </xf>
    <xf numFmtId="0" fontId="13" fillId="0" borderId="51" xfId="46" applyFont="1" applyFill="1" applyBorder="1" applyAlignment="1" applyProtection="1">
      <alignment horizontal="center"/>
      <protection hidden="1"/>
    </xf>
    <xf numFmtId="0" fontId="8" fillId="0" borderId="46" xfId="46" applyFont="1" applyFill="1" applyBorder="1" applyAlignment="1" applyProtection="1">
      <alignment horizontal="center"/>
      <protection hidden="1"/>
    </xf>
    <xf numFmtId="0" fontId="8" fillId="0" borderId="47" xfId="46" applyFont="1" applyFill="1" applyBorder="1" applyAlignment="1" applyProtection="1">
      <alignment horizontal="center"/>
      <protection hidden="1"/>
    </xf>
    <xf numFmtId="0" fontId="8" fillId="0" borderId="48" xfId="46" applyFont="1" applyFill="1" applyBorder="1" applyAlignment="1" applyProtection="1">
      <alignment horizont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4" fillId="0" borderId="49" xfId="0" applyFont="1" applyBorder="1" applyAlignment="1" applyProtection="1">
      <alignment horizontal="center" vertical="center"/>
      <protection hidden="1"/>
    </xf>
    <xf numFmtId="0" fontId="14" fillId="0" borderId="50" xfId="0" applyFont="1" applyBorder="1" applyAlignment="1" applyProtection="1">
      <alignment horizontal="center" vertical="center"/>
      <protection hidden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1</xdr:col>
      <xdr:colOff>590550</xdr:colOff>
      <xdr:row>0</xdr:row>
      <xdr:rowOff>971550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1133475</xdr:colOff>
      <xdr:row>0</xdr:row>
      <xdr:rowOff>133350</xdr:rowOff>
    </xdr:from>
    <xdr:to>
      <xdr:col>7</xdr:col>
      <xdr:colOff>485775</xdr:colOff>
      <xdr:row>0</xdr:row>
      <xdr:rowOff>1066800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3335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333375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1866900</xdr:colOff>
      <xdr:row>0</xdr:row>
      <xdr:rowOff>38100</xdr:rowOff>
    </xdr:from>
    <xdr:to>
      <xdr:col>6</xdr:col>
      <xdr:colOff>600075</xdr:colOff>
      <xdr:row>1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3810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190500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2105025</xdr:colOff>
      <xdr:row>0</xdr:row>
      <xdr:rowOff>76200</xdr:rowOff>
    </xdr:from>
    <xdr:to>
      <xdr:col>9</xdr:col>
      <xdr:colOff>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76200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0</xdr:row>
      <xdr:rowOff>47625</xdr:rowOff>
    </xdr:from>
    <xdr:to>
      <xdr:col>8</xdr:col>
      <xdr:colOff>1314450</xdr:colOff>
      <xdr:row>1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476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0</xdr:rowOff>
    </xdr:from>
    <xdr:to>
      <xdr:col>2</xdr:col>
      <xdr:colOff>219075</xdr:colOff>
      <xdr:row>1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704850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133350</xdr:rowOff>
    </xdr:from>
    <xdr:to>
      <xdr:col>7</xdr:col>
      <xdr:colOff>466725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13335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araton\MSM%202011%20(Excel%2097-2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ční listina"/>
      <sheetName val="Startovní listina"/>
      <sheetName val="Výsledková listina"/>
      <sheetName val="Běh Vírem"/>
    </sheetNames>
    <sheetDataSet>
      <sheetData sheetId="0">
        <row r="2">
          <cell r="O2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F355"/>
  <sheetViews>
    <sheetView showGridLines="0" zoomScale="130" zoomScaleNormal="130" zoomScalePageLayoutView="0" workbookViewId="0" topLeftCell="A1">
      <selection activeCell="G9" sqref="G9"/>
    </sheetView>
  </sheetViews>
  <sheetFormatPr defaultColWidth="9.140625" defaultRowHeight="12.75"/>
  <cols>
    <col min="1" max="1" width="5.57421875" style="69" customWidth="1"/>
    <col min="2" max="2" width="14.28125" style="32" customWidth="1"/>
    <col min="3" max="3" width="12.57421875" style="32" customWidth="1"/>
    <col min="4" max="4" width="9.140625" style="13" bestFit="1" customWidth="1"/>
    <col min="5" max="5" width="29.00390625" style="32" bestFit="1" customWidth="1"/>
    <col min="6" max="6" width="9.140625" style="32" bestFit="1" customWidth="1"/>
    <col min="7" max="7" width="25.57421875" style="32" bestFit="1" customWidth="1"/>
    <col min="8" max="8" width="9.7109375" style="32" customWidth="1"/>
    <col min="9" max="18" width="9.140625" style="32" customWidth="1"/>
    <col min="19" max="19" width="7.8515625" style="13" bestFit="1" customWidth="1"/>
    <col min="20" max="16384" width="9.140625" style="32" customWidth="1"/>
  </cols>
  <sheetData>
    <row r="1" spans="1:32" ht="93" customHeight="1" thickBot="1">
      <c r="A1" s="157" t="str">
        <f>"Prezenční listina - Malý svratecký maratón "&amp;O2</f>
        <v>Prezenční listina - Malý svratecký maratón 2012</v>
      </c>
      <c r="B1" s="158"/>
      <c r="C1" s="158"/>
      <c r="D1" s="158"/>
      <c r="E1" s="158"/>
      <c r="F1" s="158"/>
      <c r="G1" s="158"/>
      <c r="H1" s="15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6.25" customHeight="1" thickBot="1">
      <c r="A2" s="65"/>
      <c r="B2" s="5" t="s">
        <v>6</v>
      </c>
      <c r="C2" s="5" t="s">
        <v>0</v>
      </c>
      <c r="D2" s="5" t="s">
        <v>1</v>
      </c>
      <c r="E2" s="5" t="s">
        <v>4</v>
      </c>
      <c r="F2" s="34" t="s">
        <v>7</v>
      </c>
      <c r="G2" s="5" t="s">
        <v>5</v>
      </c>
      <c r="H2" s="31" t="s">
        <v>3</v>
      </c>
      <c r="I2" s="4"/>
      <c r="J2" s="4"/>
      <c r="K2" s="4"/>
      <c r="L2" s="4"/>
      <c r="M2" s="4"/>
      <c r="N2" s="4"/>
      <c r="O2" s="92">
        <v>2012</v>
      </c>
      <c r="P2" s="4"/>
      <c r="Q2" s="4"/>
      <c r="R2" s="4"/>
      <c r="S2" s="5" t="s">
        <v>2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2.75">
      <c r="A3" s="71">
        <v>1</v>
      </c>
      <c r="B3" s="72" t="s">
        <v>40</v>
      </c>
      <c r="C3" s="72" t="s">
        <v>13</v>
      </c>
      <c r="D3" s="73">
        <v>1962</v>
      </c>
      <c r="E3" s="74" t="s">
        <v>92</v>
      </c>
      <c r="F3" s="74"/>
      <c r="G3" s="89"/>
      <c r="H3" s="52" t="str">
        <f aca="true" t="shared" si="0" ref="H3:H34">IF(S3&lt;&gt;"Ž",IF($O$2-D3&gt;39,IF($O$2-D3&gt;49,IF($O$2-D3&gt;59,IF($O$2-D3&gt;69,IF($O$2-D3&gt;90,"","E"),"D"),"C"),"B"),"A"),IF(S3="Ž",IF($O$2-D3&gt;34,IF($O$2-D3&gt;44,IF($O$2-D3&gt;90,"","H"),"G"),"F")))</f>
        <v>C</v>
      </c>
      <c r="I3" s="4"/>
      <c r="J3" s="4"/>
      <c r="K3" s="4"/>
      <c r="L3" s="4"/>
      <c r="M3" s="4"/>
      <c r="N3" s="4"/>
      <c r="O3" s="66"/>
      <c r="P3" s="4"/>
      <c r="Q3" s="4"/>
      <c r="R3" s="4"/>
      <c r="S3" s="6" t="str">
        <f aca="true" t="shared" si="1" ref="S3:S34">IF(LEN(B3)=0," ",IF(MID(B3,LEN(B3),1)="á","Ž","M"))</f>
        <v>M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2.75">
      <c r="A4" s="75">
        <f>IF(B4&lt;&gt;0,A3+1,"")</f>
        <v>2</v>
      </c>
      <c r="B4" s="72" t="s">
        <v>41</v>
      </c>
      <c r="C4" s="72" t="s">
        <v>14</v>
      </c>
      <c r="D4" s="73">
        <v>1959</v>
      </c>
      <c r="E4" s="74" t="s">
        <v>42</v>
      </c>
      <c r="F4" s="74"/>
      <c r="G4" s="89"/>
      <c r="H4" s="52" t="str">
        <f t="shared" si="0"/>
        <v>C</v>
      </c>
      <c r="I4" s="4"/>
      <c r="J4" s="4"/>
      <c r="K4" s="4"/>
      <c r="L4" s="4"/>
      <c r="M4" s="4"/>
      <c r="N4" s="4"/>
      <c r="O4" s="66"/>
      <c r="P4" s="4"/>
      <c r="Q4" s="4"/>
      <c r="R4" s="4"/>
      <c r="S4" s="7" t="str">
        <f t="shared" si="1"/>
        <v>M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.75">
      <c r="A5" s="75">
        <f aca="true" t="shared" si="2" ref="A5:A68">IF(B5&lt;&gt;0,A4+1,"")</f>
        <v>3</v>
      </c>
      <c r="B5" s="72" t="s">
        <v>113</v>
      </c>
      <c r="C5" s="72" t="s">
        <v>114</v>
      </c>
      <c r="D5" s="73">
        <v>1976</v>
      </c>
      <c r="E5" s="74" t="s">
        <v>115</v>
      </c>
      <c r="F5" s="74"/>
      <c r="G5" s="89"/>
      <c r="H5" s="52" t="str">
        <f t="shared" si="0"/>
        <v>A</v>
      </c>
      <c r="I5" s="4"/>
      <c r="J5" s="4"/>
      <c r="K5" s="4"/>
      <c r="L5" s="4"/>
      <c r="M5" s="4"/>
      <c r="N5" s="4"/>
      <c r="O5" s="66"/>
      <c r="P5" s="4"/>
      <c r="Q5" s="4"/>
      <c r="R5" s="4"/>
      <c r="S5" s="6" t="str">
        <f t="shared" si="1"/>
        <v>M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>
      <c r="A6" s="75">
        <f t="shared" si="2"/>
        <v>4</v>
      </c>
      <c r="B6" s="72" t="s">
        <v>113</v>
      </c>
      <c r="C6" s="72" t="s">
        <v>13</v>
      </c>
      <c r="D6" s="73">
        <v>1972</v>
      </c>
      <c r="E6" s="74" t="s">
        <v>116</v>
      </c>
      <c r="F6" s="74"/>
      <c r="G6" s="89"/>
      <c r="H6" s="52" t="str">
        <f t="shared" si="0"/>
        <v>B</v>
      </c>
      <c r="I6" s="4"/>
      <c r="J6" s="4"/>
      <c r="K6" s="154" t="s">
        <v>23</v>
      </c>
      <c r="L6" s="155"/>
      <c r="M6" s="156"/>
      <c r="N6" s="4"/>
      <c r="O6" s="66"/>
      <c r="P6" s="4"/>
      <c r="Q6" s="4"/>
      <c r="R6" s="4"/>
      <c r="S6" s="7" t="str">
        <f t="shared" si="1"/>
        <v>M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.75">
      <c r="A7" s="75">
        <f t="shared" si="2"/>
        <v>5</v>
      </c>
      <c r="B7" s="72" t="s">
        <v>28</v>
      </c>
      <c r="C7" s="72" t="s">
        <v>29</v>
      </c>
      <c r="D7" s="73">
        <v>1958</v>
      </c>
      <c r="E7" s="74" t="s">
        <v>182</v>
      </c>
      <c r="F7" s="74">
        <v>42</v>
      </c>
      <c r="G7" s="89"/>
      <c r="H7" s="52" t="str">
        <f t="shared" si="0"/>
        <v>C</v>
      </c>
      <c r="I7" s="4"/>
      <c r="J7" s="4"/>
      <c r="K7" s="4"/>
      <c r="L7" s="4"/>
      <c r="M7" s="4"/>
      <c r="N7" s="4"/>
      <c r="O7" s="66"/>
      <c r="P7" s="4"/>
      <c r="Q7" s="4"/>
      <c r="R7" s="4"/>
      <c r="S7" s="6" t="str">
        <f t="shared" si="1"/>
        <v>M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2.75">
      <c r="A8" s="75">
        <f t="shared" si="2"/>
        <v>6</v>
      </c>
      <c r="B8" s="72" t="s">
        <v>81</v>
      </c>
      <c r="C8" s="72" t="s">
        <v>13</v>
      </c>
      <c r="D8" s="73">
        <v>1980</v>
      </c>
      <c r="E8" s="89" t="s">
        <v>44</v>
      </c>
      <c r="F8" s="74"/>
      <c r="G8" s="89"/>
      <c r="H8" s="52" t="str">
        <f t="shared" si="0"/>
        <v>A</v>
      </c>
      <c r="I8" s="4"/>
      <c r="J8" s="4"/>
      <c r="K8" s="4"/>
      <c r="L8" s="4"/>
      <c r="M8" s="4"/>
      <c r="N8" s="4"/>
      <c r="O8" s="66"/>
      <c r="P8" s="4"/>
      <c r="Q8" s="4"/>
      <c r="R8" s="4"/>
      <c r="S8" s="7" t="str">
        <f t="shared" si="1"/>
        <v>M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2.75">
      <c r="A9" s="75">
        <f t="shared" si="2"/>
        <v>7</v>
      </c>
      <c r="B9" s="72" t="s">
        <v>45</v>
      </c>
      <c r="C9" s="72" t="s">
        <v>46</v>
      </c>
      <c r="D9" s="73">
        <v>1938</v>
      </c>
      <c r="E9" s="74" t="s">
        <v>47</v>
      </c>
      <c r="F9" s="74">
        <v>13</v>
      </c>
      <c r="G9" s="89"/>
      <c r="H9" s="52" t="str">
        <f t="shared" si="0"/>
        <v>E</v>
      </c>
      <c r="I9" s="4"/>
      <c r="J9" s="4"/>
      <c r="K9" s="67"/>
      <c r="L9" s="4"/>
      <c r="M9" s="4"/>
      <c r="N9" s="4"/>
      <c r="O9" s="66"/>
      <c r="P9" s="4"/>
      <c r="Q9" s="4"/>
      <c r="R9" s="4"/>
      <c r="S9" s="6" t="str">
        <f t="shared" si="1"/>
        <v>M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2.75">
      <c r="A10" s="75">
        <f t="shared" si="2"/>
        <v>8</v>
      </c>
      <c r="B10" s="72" t="s">
        <v>104</v>
      </c>
      <c r="C10" s="72" t="s">
        <v>14</v>
      </c>
      <c r="D10" s="73">
        <v>1974</v>
      </c>
      <c r="E10" s="74" t="s">
        <v>105</v>
      </c>
      <c r="F10" s="74">
        <v>21</v>
      </c>
      <c r="G10" s="89"/>
      <c r="H10" s="52" t="str">
        <f t="shared" si="0"/>
        <v>A</v>
      </c>
      <c r="I10" s="4"/>
      <c r="J10" s="4"/>
      <c r="K10" s="4"/>
      <c r="L10" s="4"/>
      <c r="M10" s="4"/>
      <c r="N10" s="4"/>
      <c r="O10" s="66"/>
      <c r="P10" s="4"/>
      <c r="Q10" s="4"/>
      <c r="R10" s="4"/>
      <c r="S10" s="7" t="str">
        <f t="shared" si="1"/>
        <v>M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2.75">
      <c r="A11" s="75">
        <f t="shared" si="2"/>
        <v>9</v>
      </c>
      <c r="B11" s="72" t="s">
        <v>104</v>
      </c>
      <c r="C11" s="72" t="s">
        <v>57</v>
      </c>
      <c r="D11" s="73">
        <v>1992</v>
      </c>
      <c r="E11" s="74" t="s">
        <v>138</v>
      </c>
      <c r="F11" s="74">
        <v>20</v>
      </c>
      <c r="G11" s="89"/>
      <c r="H11" s="52" t="str">
        <f t="shared" si="0"/>
        <v>A</v>
      </c>
      <c r="I11" s="4"/>
      <c r="J11" s="4"/>
      <c r="K11" s="4"/>
      <c r="L11" s="4"/>
      <c r="M11" s="4"/>
      <c r="N11" s="4"/>
      <c r="O11" s="66"/>
      <c r="P11" s="4"/>
      <c r="Q11" s="4"/>
      <c r="R11" s="4"/>
      <c r="S11" s="6" t="str">
        <f t="shared" si="1"/>
        <v>M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2.75">
      <c r="A12" s="75">
        <f t="shared" si="2"/>
        <v>10</v>
      </c>
      <c r="B12" s="72" t="s">
        <v>82</v>
      </c>
      <c r="C12" s="72" t="s">
        <v>83</v>
      </c>
      <c r="D12" s="73">
        <v>1985</v>
      </c>
      <c r="E12" s="89" t="s">
        <v>44</v>
      </c>
      <c r="F12" s="74"/>
      <c r="G12" s="89"/>
      <c r="H12" s="52" t="str">
        <f t="shared" si="0"/>
        <v>F</v>
      </c>
      <c r="I12" s="4"/>
      <c r="J12" s="4"/>
      <c r="K12" s="68"/>
      <c r="L12" s="4"/>
      <c r="M12" s="4"/>
      <c r="N12" s="4"/>
      <c r="O12" s="66"/>
      <c r="P12" s="4"/>
      <c r="Q12" s="4"/>
      <c r="R12" s="4"/>
      <c r="S12" s="7" t="str">
        <f t="shared" si="1"/>
        <v>Ž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2.75">
      <c r="A13" s="75">
        <f t="shared" si="2"/>
        <v>11</v>
      </c>
      <c r="B13" s="72" t="s">
        <v>48</v>
      </c>
      <c r="C13" s="72" t="s">
        <v>49</v>
      </c>
      <c r="D13" s="73">
        <v>1982</v>
      </c>
      <c r="E13" s="74" t="s">
        <v>24</v>
      </c>
      <c r="F13" s="74">
        <v>51</v>
      </c>
      <c r="G13" s="89"/>
      <c r="H13" s="52" t="str">
        <f t="shared" si="0"/>
        <v>A</v>
      </c>
      <c r="I13" s="4"/>
      <c r="J13" s="4"/>
      <c r="K13" s="68"/>
      <c r="L13" s="4"/>
      <c r="M13" s="4"/>
      <c r="N13" s="4"/>
      <c r="O13" s="66"/>
      <c r="P13" s="4"/>
      <c r="Q13" s="4"/>
      <c r="R13" s="4"/>
      <c r="S13" s="6" t="str">
        <f t="shared" si="1"/>
        <v>M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75">
        <f t="shared" si="2"/>
        <v>12</v>
      </c>
      <c r="B14" s="72" t="s">
        <v>139</v>
      </c>
      <c r="C14" s="72" t="s">
        <v>39</v>
      </c>
      <c r="D14" s="73">
        <v>1976</v>
      </c>
      <c r="E14" s="74" t="s">
        <v>140</v>
      </c>
      <c r="F14" s="74">
        <v>27</v>
      </c>
      <c r="G14" s="89"/>
      <c r="H14" s="52" t="str">
        <f t="shared" si="0"/>
        <v>G</v>
      </c>
      <c r="I14" s="4"/>
      <c r="J14" s="4"/>
      <c r="K14" s="68"/>
      <c r="L14" s="4"/>
      <c r="M14" s="4"/>
      <c r="N14" s="4"/>
      <c r="O14" s="66"/>
      <c r="P14" s="4"/>
      <c r="Q14" s="4"/>
      <c r="R14" s="4"/>
      <c r="S14" s="7" t="str">
        <f t="shared" si="1"/>
        <v>Ž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75">
        <f t="shared" si="2"/>
        <v>13</v>
      </c>
      <c r="B15" s="72" t="s">
        <v>93</v>
      </c>
      <c r="C15" s="72" t="s">
        <v>26</v>
      </c>
      <c r="D15" s="73">
        <v>1977</v>
      </c>
      <c r="E15" s="74" t="s">
        <v>38</v>
      </c>
      <c r="F15" s="74">
        <v>7</v>
      </c>
      <c r="G15" s="89"/>
      <c r="H15" s="52" t="str">
        <f t="shared" si="0"/>
        <v>A</v>
      </c>
      <c r="I15" s="4"/>
      <c r="J15" s="4"/>
      <c r="K15" s="68"/>
      <c r="L15" s="4"/>
      <c r="M15" s="4"/>
      <c r="N15" s="4"/>
      <c r="O15" s="66"/>
      <c r="P15" s="4"/>
      <c r="Q15" s="4"/>
      <c r="R15" s="4"/>
      <c r="S15" s="6" t="str">
        <f t="shared" si="1"/>
        <v>M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75">
        <f t="shared" si="2"/>
        <v>14</v>
      </c>
      <c r="B16" s="72" t="s">
        <v>51</v>
      </c>
      <c r="C16" s="72" t="s">
        <v>52</v>
      </c>
      <c r="D16" s="73">
        <v>1962</v>
      </c>
      <c r="E16" s="74" t="s">
        <v>53</v>
      </c>
      <c r="F16" s="74">
        <v>36</v>
      </c>
      <c r="G16" s="89"/>
      <c r="H16" s="52" t="str">
        <f t="shared" si="0"/>
        <v>C</v>
      </c>
      <c r="I16" s="68"/>
      <c r="J16" s="68"/>
      <c r="K16" s="68"/>
      <c r="L16" s="4"/>
      <c r="M16" s="68"/>
      <c r="N16" s="68"/>
      <c r="O16" s="66"/>
      <c r="P16" s="4"/>
      <c r="Q16" s="4"/>
      <c r="R16" s="4"/>
      <c r="S16" s="7" t="str">
        <f t="shared" si="1"/>
        <v>M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75">
        <f t="shared" si="2"/>
        <v>15</v>
      </c>
      <c r="B17" s="72" t="s">
        <v>106</v>
      </c>
      <c r="C17" s="72" t="s">
        <v>107</v>
      </c>
      <c r="D17" s="73">
        <v>1938</v>
      </c>
      <c r="E17" s="74" t="s">
        <v>108</v>
      </c>
      <c r="F17" s="74">
        <v>16</v>
      </c>
      <c r="G17" s="89"/>
      <c r="H17" s="52" t="str">
        <f t="shared" si="0"/>
        <v>E</v>
      </c>
      <c r="I17" s="68"/>
      <c r="J17" s="68"/>
      <c r="K17" s="68"/>
      <c r="L17" s="4"/>
      <c r="M17" s="68"/>
      <c r="N17" s="68"/>
      <c r="O17" s="66"/>
      <c r="P17" s="4"/>
      <c r="Q17" s="4"/>
      <c r="R17" s="4"/>
      <c r="S17" s="6" t="str">
        <f t="shared" si="1"/>
        <v>M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75">
        <f t="shared" si="2"/>
        <v>16</v>
      </c>
      <c r="B18" s="72" t="s">
        <v>132</v>
      </c>
      <c r="C18" s="72" t="s">
        <v>133</v>
      </c>
      <c r="D18" s="73">
        <v>1978</v>
      </c>
      <c r="E18" s="74" t="s">
        <v>134</v>
      </c>
      <c r="F18" s="74">
        <v>18</v>
      </c>
      <c r="G18" s="89"/>
      <c r="H18" s="52" t="str">
        <f t="shared" si="0"/>
        <v>A</v>
      </c>
      <c r="I18" s="68"/>
      <c r="J18" s="68"/>
      <c r="K18" s="68"/>
      <c r="L18" s="4"/>
      <c r="M18" s="68"/>
      <c r="N18" s="68"/>
      <c r="O18" s="66"/>
      <c r="P18" s="4"/>
      <c r="Q18" s="4"/>
      <c r="R18" s="4"/>
      <c r="S18" s="7" t="str">
        <f t="shared" si="1"/>
        <v>M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75">
        <f t="shared" si="2"/>
        <v>17</v>
      </c>
      <c r="B19" s="72" t="s">
        <v>54</v>
      </c>
      <c r="C19" s="72" t="s">
        <v>43</v>
      </c>
      <c r="D19" s="73">
        <v>1968</v>
      </c>
      <c r="E19" s="74" t="s">
        <v>55</v>
      </c>
      <c r="F19" s="74">
        <v>63</v>
      </c>
      <c r="G19" s="89"/>
      <c r="H19" s="52" t="str">
        <f t="shared" si="0"/>
        <v>B</v>
      </c>
      <c r="I19" s="68"/>
      <c r="J19" s="68"/>
      <c r="K19" s="68"/>
      <c r="L19" s="4"/>
      <c r="M19" s="68"/>
      <c r="N19" s="68"/>
      <c r="O19" s="66"/>
      <c r="P19" s="4"/>
      <c r="Q19" s="4"/>
      <c r="R19" s="4"/>
      <c r="S19" s="6" t="str">
        <f t="shared" si="1"/>
        <v>M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75">
        <f t="shared" si="2"/>
        <v>18</v>
      </c>
      <c r="B20" s="72" t="s">
        <v>88</v>
      </c>
      <c r="C20" s="72" t="s">
        <v>89</v>
      </c>
      <c r="D20" s="73">
        <v>1986</v>
      </c>
      <c r="E20" s="74" t="s">
        <v>90</v>
      </c>
      <c r="F20" s="74"/>
      <c r="G20" s="89"/>
      <c r="H20" s="52" t="str">
        <f t="shared" si="0"/>
        <v>A</v>
      </c>
      <c r="I20" s="68"/>
      <c r="J20" s="68"/>
      <c r="K20" s="68"/>
      <c r="L20" s="4"/>
      <c r="M20" s="68"/>
      <c r="N20" s="68"/>
      <c r="O20" s="66"/>
      <c r="P20" s="4"/>
      <c r="Q20" s="4"/>
      <c r="R20" s="4"/>
      <c r="S20" s="7" t="str">
        <f t="shared" si="1"/>
        <v>M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.75">
      <c r="A21" s="75">
        <f t="shared" si="2"/>
        <v>19</v>
      </c>
      <c r="B21" s="72" t="s">
        <v>209</v>
      </c>
      <c r="C21" s="72" t="s">
        <v>100</v>
      </c>
      <c r="D21" s="73">
        <v>1974</v>
      </c>
      <c r="E21" s="74" t="s">
        <v>56</v>
      </c>
      <c r="F21" s="74">
        <v>62</v>
      </c>
      <c r="G21" s="89"/>
      <c r="H21" s="52" t="str">
        <f t="shared" si="0"/>
        <v>G</v>
      </c>
      <c r="I21" s="68"/>
      <c r="J21" s="68"/>
      <c r="K21" s="68"/>
      <c r="L21" s="68"/>
      <c r="M21" s="68"/>
      <c r="N21" s="68"/>
      <c r="O21" s="66"/>
      <c r="P21" s="4"/>
      <c r="Q21" s="4"/>
      <c r="R21" s="4"/>
      <c r="S21" s="6" t="str">
        <f t="shared" si="1"/>
        <v>Ž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2.75">
      <c r="A22" s="75">
        <f t="shared" si="2"/>
        <v>20</v>
      </c>
      <c r="B22" s="72" t="s">
        <v>128</v>
      </c>
      <c r="C22" s="72" t="s">
        <v>18</v>
      </c>
      <c r="D22" s="73">
        <v>1955</v>
      </c>
      <c r="E22" s="74" t="s">
        <v>129</v>
      </c>
      <c r="F22" s="74">
        <v>50</v>
      </c>
      <c r="G22" s="89"/>
      <c r="H22" s="52" t="str">
        <f t="shared" si="0"/>
        <v>C</v>
      </c>
      <c r="I22" s="68"/>
      <c r="J22" s="68"/>
      <c r="K22" s="68"/>
      <c r="L22" s="68"/>
      <c r="M22" s="68"/>
      <c r="N22" s="68"/>
      <c r="O22" s="66"/>
      <c r="P22" s="4"/>
      <c r="Q22" s="4"/>
      <c r="R22" s="4"/>
      <c r="S22" s="7" t="str">
        <f t="shared" si="1"/>
        <v>M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2.75">
      <c r="A23" s="75">
        <f t="shared" si="2"/>
        <v>21</v>
      </c>
      <c r="B23" s="72" t="s">
        <v>31</v>
      </c>
      <c r="C23" s="72" t="s">
        <v>32</v>
      </c>
      <c r="D23" s="73">
        <v>1969</v>
      </c>
      <c r="E23" s="74" t="s">
        <v>91</v>
      </c>
      <c r="F23" s="74">
        <v>52</v>
      </c>
      <c r="G23" s="89"/>
      <c r="H23" s="52" t="str">
        <f t="shared" si="0"/>
        <v>G</v>
      </c>
      <c r="I23" s="68"/>
      <c r="J23" s="68"/>
      <c r="K23" s="68"/>
      <c r="L23" s="68"/>
      <c r="M23" s="68"/>
      <c r="N23" s="68"/>
      <c r="O23" s="66"/>
      <c r="P23" s="4"/>
      <c r="Q23" s="4"/>
      <c r="R23" s="4"/>
      <c r="S23" s="6" t="str">
        <f t="shared" si="1"/>
        <v>Ž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75">
        <f t="shared" si="2"/>
        <v>22</v>
      </c>
      <c r="B24" s="72" t="s">
        <v>30</v>
      </c>
      <c r="C24" s="72" t="s">
        <v>15</v>
      </c>
      <c r="D24" s="73">
        <v>1965</v>
      </c>
      <c r="E24" s="74" t="s">
        <v>91</v>
      </c>
      <c r="F24" s="74">
        <v>53</v>
      </c>
      <c r="G24" s="89"/>
      <c r="H24" s="52" t="str">
        <f t="shared" si="0"/>
        <v>B</v>
      </c>
      <c r="I24" s="68"/>
      <c r="J24" s="68"/>
      <c r="K24" s="68"/>
      <c r="L24" s="68"/>
      <c r="M24" s="68"/>
      <c r="N24" s="68"/>
      <c r="O24" s="66"/>
      <c r="P24" s="4"/>
      <c r="Q24" s="4"/>
      <c r="R24" s="4"/>
      <c r="S24" s="7" t="str">
        <f t="shared" si="1"/>
        <v>M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75">
        <f t="shared" si="2"/>
        <v>23</v>
      </c>
      <c r="B25" s="72" t="s">
        <v>16</v>
      </c>
      <c r="C25" s="72" t="s">
        <v>14</v>
      </c>
      <c r="D25" s="73">
        <v>1977</v>
      </c>
      <c r="E25" s="89" t="s">
        <v>17</v>
      </c>
      <c r="F25" s="74">
        <v>66</v>
      </c>
      <c r="G25" s="89"/>
      <c r="H25" s="52" t="str">
        <f t="shared" si="0"/>
        <v>A</v>
      </c>
      <c r="I25" s="68"/>
      <c r="J25" s="68"/>
      <c r="K25" s="68"/>
      <c r="L25" s="68"/>
      <c r="M25" s="68"/>
      <c r="N25" s="68"/>
      <c r="O25" s="66"/>
      <c r="P25" s="4"/>
      <c r="Q25" s="4"/>
      <c r="R25" s="4"/>
      <c r="S25" s="6" t="str">
        <f t="shared" si="1"/>
        <v>M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.75">
      <c r="A26" s="75">
        <f t="shared" si="2"/>
        <v>24</v>
      </c>
      <c r="B26" s="72" t="s">
        <v>112</v>
      </c>
      <c r="C26" s="72" t="s">
        <v>52</v>
      </c>
      <c r="D26" s="73">
        <v>1959</v>
      </c>
      <c r="E26" s="74" t="s">
        <v>38</v>
      </c>
      <c r="F26" s="74">
        <v>30</v>
      </c>
      <c r="G26" s="89"/>
      <c r="H26" s="52" t="str">
        <f t="shared" si="0"/>
        <v>C</v>
      </c>
      <c r="I26" s="68"/>
      <c r="J26" s="68"/>
      <c r="K26" s="68"/>
      <c r="L26" s="68"/>
      <c r="M26" s="68"/>
      <c r="N26" s="68"/>
      <c r="O26" s="66"/>
      <c r="P26" s="4"/>
      <c r="Q26" s="4"/>
      <c r="R26" s="4"/>
      <c r="S26" s="7" t="str">
        <f t="shared" si="1"/>
        <v>M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2.75">
      <c r="A27" s="75">
        <f t="shared" si="2"/>
        <v>25</v>
      </c>
      <c r="B27" s="72" t="s">
        <v>59</v>
      </c>
      <c r="C27" s="72" t="s">
        <v>60</v>
      </c>
      <c r="D27" s="73">
        <v>1973</v>
      </c>
      <c r="E27" s="74" t="s">
        <v>61</v>
      </c>
      <c r="F27" s="74">
        <v>8</v>
      </c>
      <c r="G27" s="89"/>
      <c r="H27" s="52" t="str">
        <f t="shared" si="0"/>
        <v>A</v>
      </c>
      <c r="I27" s="4"/>
      <c r="J27" s="4"/>
      <c r="K27" s="4"/>
      <c r="L27" s="4"/>
      <c r="M27" s="4"/>
      <c r="N27" s="4"/>
      <c r="O27" s="66"/>
      <c r="P27" s="4"/>
      <c r="Q27" s="4"/>
      <c r="R27" s="4"/>
      <c r="S27" s="6" t="str">
        <f t="shared" si="1"/>
        <v>M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>
      <c r="A28" s="75">
        <f t="shared" si="2"/>
        <v>26</v>
      </c>
      <c r="B28" s="72" t="s">
        <v>62</v>
      </c>
      <c r="C28" s="72" t="s">
        <v>63</v>
      </c>
      <c r="D28" s="73">
        <v>1970</v>
      </c>
      <c r="E28" s="74" t="s">
        <v>110</v>
      </c>
      <c r="F28" s="74"/>
      <c r="G28" s="89"/>
      <c r="H28" s="52" t="str">
        <f t="shared" si="0"/>
        <v>B</v>
      </c>
      <c r="I28" s="4"/>
      <c r="J28" s="4"/>
      <c r="K28" s="4"/>
      <c r="L28" s="4"/>
      <c r="M28" s="4"/>
      <c r="N28" s="4"/>
      <c r="O28" s="66"/>
      <c r="P28" s="4"/>
      <c r="Q28" s="4"/>
      <c r="R28" s="4"/>
      <c r="S28" s="7" t="str">
        <f t="shared" si="1"/>
        <v>M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.75">
      <c r="A29" s="75">
        <f t="shared" si="2"/>
        <v>27</v>
      </c>
      <c r="B29" s="72" t="s">
        <v>101</v>
      </c>
      <c r="C29" s="72" t="s">
        <v>102</v>
      </c>
      <c r="D29" s="73">
        <v>1951</v>
      </c>
      <c r="E29" s="74" t="s">
        <v>103</v>
      </c>
      <c r="F29" s="74">
        <v>29</v>
      </c>
      <c r="G29" s="89"/>
      <c r="H29" s="52" t="str">
        <f t="shared" si="0"/>
        <v>D</v>
      </c>
      <c r="I29" s="4"/>
      <c r="J29" s="4"/>
      <c r="K29" s="4"/>
      <c r="L29" s="4"/>
      <c r="M29" s="4"/>
      <c r="N29" s="4"/>
      <c r="O29" s="66"/>
      <c r="P29" s="4"/>
      <c r="Q29" s="4"/>
      <c r="R29" s="4"/>
      <c r="S29" s="6" t="str">
        <f t="shared" si="1"/>
        <v>M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>
      <c r="A30" s="75">
        <f t="shared" si="2"/>
        <v>28</v>
      </c>
      <c r="B30" s="72" t="s">
        <v>64</v>
      </c>
      <c r="C30" s="72" t="s">
        <v>65</v>
      </c>
      <c r="D30" s="73">
        <v>1963</v>
      </c>
      <c r="E30" s="74" t="s">
        <v>24</v>
      </c>
      <c r="F30" s="74">
        <v>31</v>
      </c>
      <c r="G30" s="89"/>
      <c r="H30" s="52" t="str">
        <f t="shared" si="0"/>
        <v>H</v>
      </c>
      <c r="I30" s="4"/>
      <c r="J30" s="4"/>
      <c r="K30" s="4"/>
      <c r="L30" s="4"/>
      <c r="M30" s="4"/>
      <c r="N30" s="4"/>
      <c r="O30" s="66"/>
      <c r="P30" s="4"/>
      <c r="Q30" s="4"/>
      <c r="R30" s="4"/>
      <c r="S30" s="7" t="str">
        <f t="shared" si="1"/>
        <v>Ž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2.75">
      <c r="A31" s="75">
        <f t="shared" si="2"/>
        <v>29</v>
      </c>
      <c r="B31" s="72" t="s">
        <v>25</v>
      </c>
      <c r="C31" s="72" t="s">
        <v>15</v>
      </c>
      <c r="D31" s="73">
        <v>1964</v>
      </c>
      <c r="E31" s="74" t="s">
        <v>87</v>
      </c>
      <c r="F31" s="74">
        <v>43</v>
      </c>
      <c r="G31" s="89"/>
      <c r="H31" s="52" t="str">
        <f t="shared" si="0"/>
        <v>B</v>
      </c>
      <c r="I31" s="4"/>
      <c r="J31" s="4"/>
      <c r="K31" s="4"/>
      <c r="L31" s="4"/>
      <c r="M31" s="4"/>
      <c r="N31" s="4"/>
      <c r="O31" s="66"/>
      <c r="P31" s="4"/>
      <c r="Q31" s="4"/>
      <c r="R31" s="4"/>
      <c r="S31" s="6" t="str">
        <f t="shared" si="1"/>
        <v>M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>
      <c r="A32" s="75">
        <f t="shared" si="2"/>
        <v>30</v>
      </c>
      <c r="B32" s="72" t="s">
        <v>66</v>
      </c>
      <c r="C32" s="72" t="s">
        <v>50</v>
      </c>
      <c r="D32" s="73">
        <v>1965</v>
      </c>
      <c r="E32" s="74" t="s">
        <v>67</v>
      </c>
      <c r="F32" s="74">
        <v>56</v>
      </c>
      <c r="G32" s="89"/>
      <c r="H32" s="52" t="str">
        <f t="shared" si="0"/>
        <v>B</v>
      </c>
      <c r="I32" s="4"/>
      <c r="J32" s="4"/>
      <c r="K32" s="4"/>
      <c r="L32" s="4"/>
      <c r="M32" s="4"/>
      <c r="N32" s="4"/>
      <c r="O32" s="66"/>
      <c r="P32" s="4"/>
      <c r="Q32" s="4"/>
      <c r="R32" s="4"/>
      <c r="S32" s="7" t="str">
        <f t="shared" si="1"/>
        <v>M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2.75">
      <c r="A33" s="75">
        <f t="shared" si="2"/>
        <v>31</v>
      </c>
      <c r="B33" s="72" t="s">
        <v>33</v>
      </c>
      <c r="C33" s="72" t="s">
        <v>34</v>
      </c>
      <c r="D33" s="73">
        <v>1970</v>
      </c>
      <c r="E33" s="74" t="s">
        <v>24</v>
      </c>
      <c r="F33" s="74">
        <v>32</v>
      </c>
      <c r="G33" s="89"/>
      <c r="H33" s="52" t="str">
        <f t="shared" si="0"/>
        <v>B</v>
      </c>
      <c r="I33" s="4"/>
      <c r="J33" s="4"/>
      <c r="K33" s="4"/>
      <c r="L33" s="4"/>
      <c r="M33" s="4"/>
      <c r="N33" s="4"/>
      <c r="O33" s="66"/>
      <c r="P33" s="4"/>
      <c r="Q33" s="4"/>
      <c r="R33" s="4"/>
      <c r="S33" s="6" t="str">
        <f t="shared" si="1"/>
        <v>M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2.75">
      <c r="A34" s="75">
        <f t="shared" si="2"/>
        <v>32</v>
      </c>
      <c r="B34" s="72" t="s">
        <v>22</v>
      </c>
      <c r="C34" s="72" t="s">
        <v>19</v>
      </c>
      <c r="D34" s="73">
        <v>1964</v>
      </c>
      <c r="E34" s="74" t="s">
        <v>68</v>
      </c>
      <c r="F34" s="74">
        <v>23</v>
      </c>
      <c r="G34" s="89"/>
      <c r="H34" s="52" t="str">
        <f t="shared" si="0"/>
        <v>B</v>
      </c>
      <c r="I34" s="4"/>
      <c r="J34" s="4"/>
      <c r="K34" s="4"/>
      <c r="L34" s="4"/>
      <c r="M34" s="4"/>
      <c r="N34" s="4"/>
      <c r="O34" s="66"/>
      <c r="P34" s="4"/>
      <c r="Q34" s="4"/>
      <c r="R34" s="4"/>
      <c r="S34" s="7" t="str">
        <f t="shared" si="1"/>
        <v>M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2.75">
      <c r="A35" s="75">
        <f t="shared" si="2"/>
        <v>33</v>
      </c>
      <c r="B35" s="72" t="s">
        <v>117</v>
      </c>
      <c r="C35" s="72" t="s">
        <v>118</v>
      </c>
      <c r="D35" s="73">
        <v>1970</v>
      </c>
      <c r="E35" s="74" t="s">
        <v>119</v>
      </c>
      <c r="F35" s="74">
        <v>17</v>
      </c>
      <c r="G35" s="89"/>
      <c r="H35" s="52" t="str">
        <f aca="true" t="shared" si="3" ref="H35:H53">IF(S35&lt;&gt;"Ž",IF($O$2-D35&gt;39,IF($O$2-D35&gt;49,IF($O$2-D35&gt;59,IF($O$2-D35&gt;69,IF($O$2-D35&gt;90,"","E"),"D"),"C"),"B"),"A"),IF(S35="Ž",IF($O$2-D35&gt;34,IF($O$2-D35&gt;44,IF($O$2-D35&gt;90,"","H"),"G"),"F")))</f>
        <v>G</v>
      </c>
      <c r="I35" s="4"/>
      <c r="J35" s="4"/>
      <c r="K35" s="4"/>
      <c r="L35" s="4"/>
      <c r="M35" s="4"/>
      <c r="N35" s="4"/>
      <c r="O35" s="66"/>
      <c r="P35" s="4"/>
      <c r="Q35" s="4"/>
      <c r="R35" s="4"/>
      <c r="S35" s="6" t="str">
        <f aca="true" t="shared" si="4" ref="S35:S66">IF(LEN(B35)=0," ",IF(MID(B35,LEN(B35),1)="á","Ž","M"))</f>
        <v>Ž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2.75">
      <c r="A36" s="75">
        <f t="shared" si="2"/>
        <v>34</v>
      </c>
      <c r="B36" s="72" t="s">
        <v>84</v>
      </c>
      <c r="C36" s="72" t="s">
        <v>85</v>
      </c>
      <c r="D36" s="73">
        <v>1973</v>
      </c>
      <c r="E36" s="89" t="s">
        <v>86</v>
      </c>
      <c r="F36" s="74">
        <v>3</v>
      </c>
      <c r="G36" s="89"/>
      <c r="H36" s="52" t="str">
        <f t="shared" si="3"/>
        <v>A</v>
      </c>
      <c r="I36" s="4"/>
      <c r="J36" s="4"/>
      <c r="K36" s="4"/>
      <c r="L36" s="4"/>
      <c r="M36" s="4"/>
      <c r="N36" s="4"/>
      <c r="O36" s="66"/>
      <c r="P36" s="4"/>
      <c r="Q36" s="4"/>
      <c r="R36" s="4"/>
      <c r="S36" s="7" t="str">
        <f t="shared" si="4"/>
        <v>M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2.75">
      <c r="A37" s="75">
        <f t="shared" si="2"/>
        <v>35</v>
      </c>
      <c r="B37" s="72" t="s">
        <v>109</v>
      </c>
      <c r="C37" s="72" t="s">
        <v>50</v>
      </c>
      <c r="D37" s="73">
        <v>1975</v>
      </c>
      <c r="E37" s="74" t="s">
        <v>38</v>
      </c>
      <c r="F37" s="74">
        <v>48</v>
      </c>
      <c r="G37" s="89"/>
      <c r="H37" s="52" t="str">
        <f t="shared" si="3"/>
        <v>A</v>
      </c>
      <c r="I37" s="4"/>
      <c r="J37" s="4"/>
      <c r="K37" s="4"/>
      <c r="L37" s="4"/>
      <c r="M37" s="4"/>
      <c r="N37" s="4"/>
      <c r="O37" s="66"/>
      <c r="P37" s="4"/>
      <c r="Q37" s="4"/>
      <c r="R37" s="4"/>
      <c r="S37" s="6" t="str">
        <f t="shared" si="4"/>
        <v>M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2.75">
      <c r="A38" s="75">
        <f t="shared" si="2"/>
        <v>36</v>
      </c>
      <c r="B38" s="72" t="s">
        <v>136</v>
      </c>
      <c r="C38" s="72" t="s">
        <v>13</v>
      </c>
      <c r="D38" s="73">
        <v>1983</v>
      </c>
      <c r="E38" s="74" t="s">
        <v>137</v>
      </c>
      <c r="F38" s="74">
        <v>57</v>
      </c>
      <c r="G38" s="89"/>
      <c r="H38" s="52" t="str">
        <f t="shared" si="3"/>
        <v>A</v>
      </c>
      <c r="I38" s="4"/>
      <c r="J38" s="4"/>
      <c r="K38" s="4"/>
      <c r="L38" s="4"/>
      <c r="M38" s="4"/>
      <c r="N38" s="4"/>
      <c r="O38" s="66"/>
      <c r="P38" s="4"/>
      <c r="Q38" s="4"/>
      <c r="R38" s="4"/>
      <c r="S38" s="7" t="str">
        <f t="shared" si="4"/>
        <v>M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2.75">
      <c r="A39" s="75">
        <f t="shared" si="2"/>
        <v>37</v>
      </c>
      <c r="B39" s="72" t="s">
        <v>98</v>
      </c>
      <c r="C39" s="72" t="s">
        <v>99</v>
      </c>
      <c r="D39" s="73">
        <v>1990</v>
      </c>
      <c r="E39" s="74" t="s">
        <v>58</v>
      </c>
      <c r="F39" s="74">
        <v>37</v>
      </c>
      <c r="G39" s="89"/>
      <c r="H39" s="52" t="str">
        <f t="shared" si="3"/>
        <v>F</v>
      </c>
      <c r="I39" s="4"/>
      <c r="J39" s="4"/>
      <c r="K39" s="4"/>
      <c r="L39" s="4"/>
      <c r="M39" s="4"/>
      <c r="N39" s="4"/>
      <c r="O39" s="66"/>
      <c r="P39" s="4"/>
      <c r="Q39" s="4"/>
      <c r="R39" s="4"/>
      <c r="S39" s="6" t="str">
        <f t="shared" si="4"/>
        <v>Ž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2.75">
      <c r="A40" s="75">
        <f t="shared" si="2"/>
        <v>38</v>
      </c>
      <c r="B40" s="72" t="s">
        <v>27</v>
      </c>
      <c r="C40" s="72" t="s">
        <v>13</v>
      </c>
      <c r="D40" s="73">
        <v>1962</v>
      </c>
      <c r="E40" s="89" t="s">
        <v>24</v>
      </c>
      <c r="F40" s="74">
        <v>64</v>
      </c>
      <c r="G40" s="89"/>
      <c r="H40" s="52" t="str">
        <f t="shared" si="3"/>
        <v>C</v>
      </c>
      <c r="I40" s="4"/>
      <c r="J40" s="4"/>
      <c r="K40" s="4"/>
      <c r="L40" s="4"/>
      <c r="M40" s="4"/>
      <c r="N40" s="4"/>
      <c r="O40" s="66"/>
      <c r="P40" s="4"/>
      <c r="Q40" s="4"/>
      <c r="R40" s="4"/>
      <c r="S40" s="7" t="str">
        <f t="shared" si="4"/>
        <v>M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2.75">
      <c r="A41" s="75">
        <f t="shared" si="2"/>
        <v>39</v>
      </c>
      <c r="B41" s="72" t="s">
        <v>130</v>
      </c>
      <c r="C41" s="72" t="s">
        <v>13</v>
      </c>
      <c r="D41" s="73">
        <v>1958</v>
      </c>
      <c r="E41" s="74" t="s">
        <v>131</v>
      </c>
      <c r="F41" s="74"/>
      <c r="G41" s="89"/>
      <c r="H41" s="52" t="str">
        <f t="shared" si="3"/>
        <v>C</v>
      </c>
      <c r="I41" s="4"/>
      <c r="J41" s="4"/>
      <c r="K41" s="4"/>
      <c r="L41" s="4"/>
      <c r="M41" s="4"/>
      <c r="N41" s="4"/>
      <c r="O41" s="66"/>
      <c r="P41" s="4"/>
      <c r="Q41" s="4"/>
      <c r="R41" s="4"/>
      <c r="S41" s="6" t="str">
        <f t="shared" si="4"/>
        <v>M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2.75">
      <c r="A42" s="75">
        <f t="shared" si="2"/>
        <v>40</v>
      </c>
      <c r="B42" s="72" t="s">
        <v>94</v>
      </c>
      <c r="C42" s="72" t="s">
        <v>71</v>
      </c>
      <c r="D42" s="73">
        <v>1968</v>
      </c>
      <c r="E42" s="74" t="s">
        <v>95</v>
      </c>
      <c r="F42" s="74">
        <v>5</v>
      </c>
      <c r="G42" s="89"/>
      <c r="H42" s="52" t="str">
        <f t="shared" si="3"/>
        <v>B</v>
      </c>
      <c r="I42" s="4"/>
      <c r="J42" s="4"/>
      <c r="K42" s="4"/>
      <c r="L42" s="4"/>
      <c r="M42" s="4"/>
      <c r="N42" s="4"/>
      <c r="O42" s="66"/>
      <c r="P42" s="4"/>
      <c r="Q42" s="4"/>
      <c r="R42" s="4"/>
      <c r="S42" s="7" t="str">
        <f t="shared" si="4"/>
        <v>M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.75">
      <c r="A43" s="75">
        <f t="shared" si="2"/>
        <v>41</v>
      </c>
      <c r="B43" s="72" t="s">
        <v>120</v>
      </c>
      <c r="C43" s="72" t="s">
        <v>121</v>
      </c>
      <c r="D43" s="73">
        <v>1970</v>
      </c>
      <c r="E43" s="74" t="s">
        <v>38</v>
      </c>
      <c r="F43" s="74">
        <v>11</v>
      </c>
      <c r="G43" s="89"/>
      <c r="H43" s="52" t="str">
        <f t="shared" si="3"/>
        <v>G</v>
      </c>
      <c r="I43" s="4"/>
      <c r="J43" s="4"/>
      <c r="K43" s="4"/>
      <c r="L43" s="4"/>
      <c r="M43" s="4"/>
      <c r="N43" s="4"/>
      <c r="O43" s="66"/>
      <c r="P43" s="4"/>
      <c r="Q43" s="4"/>
      <c r="R43" s="4"/>
      <c r="S43" s="6" t="str">
        <f t="shared" si="4"/>
        <v>Ž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>
      <c r="A44" s="75">
        <f t="shared" si="2"/>
        <v>42</v>
      </c>
      <c r="B44" s="72" t="s">
        <v>69</v>
      </c>
      <c r="C44" s="72" t="s">
        <v>14</v>
      </c>
      <c r="D44" s="73">
        <v>1962</v>
      </c>
      <c r="E44" s="74" t="s">
        <v>70</v>
      </c>
      <c r="F44" s="74"/>
      <c r="G44" s="89"/>
      <c r="H44" s="52" t="str">
        <f t="shared" si="3"/>
        <v>C</v>
      </c>
      <c r="I44" s="4"/>
      <c r="J44" s="4"/>
      <c r="K44" s="4"/>
      <c r="L44" s="4"/>
      <c r="M44" s="4"/>
      <c r="N44" s="4"/>
      <c r="O44" s="66"/>
      <c r="P44" s="4"/>
      <c r="Q44" s="4"/>
      <c r="R44" s="4"/>
      <c r="S44" s="7" t="str">
        <f t="shared" si="4"/>
        <v>M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>
      <c r="A45" s="75">
        <f t="shared" si="2"/>
        <v>43</v>
      </c>
      <c r="B45" s="72" t="s">
        <v>72</v>
      </c>
      <c r="C45" s="72" t="s">
        <v>73</v>
      </c>
      <c r="D45" s="73">
        <v>1979</v>
      </c>
      <c r="E45" s="74" t="s">
        <v>135</v>
      </c>
      <c r="F45" s="74">
        <v>60</v>
      </c>
      <c r="G45" s="89"/>
      <c r="H45" s="52" t="str">
        <f t="shared" si="3"/>
        <v>F</v>
      </c>
      <c r="I45" s="4"/>
      <c r="J45" s="4"/>
      <c r="K45" s="4"/>
      <c r="L45" s="4"/>
      <c r="M45" s="4"/>
      <c r="N45" s="4"/>
      <c r="O45" s="66"/>
      <c r="P45" s="4"/>
      <c r="Q45" s="4"/>
      <c r="R45" s="4"/>
      <c r="S45" s="6" t="str">
        <f t="shared" si="4"/>
        <v>Ž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>
      <c r="A46" s="75">
        <f t="shared" si="2"/>
        <v>44</v>
      </c>
      <c r="B46" s="72" t="s">
        <v>74</v>
      </c>
      <c r="C46" s="72" t="s">
        <v>75</v>
      </c>
      <c r="D46" s="73">
        <v>1954</v>
      </c>
      <c r="E46" s="74" t="s">
        <v>76</v>
      </c>
      <c r="F46" s="74">
        <v>9</v>
      </c>
      <c r="G46" s="89"/>
      <c r="H46" s="52" t="str">
        <f t="shared" si="3"/>
        <v>H</v>
      </c>
      <c r="I46" s="4"/>
      <c r="J46" s="4"/>
      <c r="K46" s="4"/>
      <c r="L46" s="4"/>
      <c r="M46" s="4"/>
      <c r="N46" s="4"/>
      <c r="O46" s="66"/>
      <c r="P46" s="4"/>
      <c r="Q46" s="4"/>
      <c r="R46" s="4"/>
      <c r="S46" s="7" t="str">
        <f t="shared" si="4"/>
        <v>Ž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>
      <c r="A47" s="75">
        <f t="shared" si="2"/>
        <v>45</v>
      </c>
      <c r="B47" s="72" t="s">
        <v>122</v>
      </c>
      <c r="C47" s="72" t="s">
        <v>123</v>
      </c>
      <c r="D47" s="73">
        <v>1988</v>
      </c>
      <c r="E47" s="74" t="s">
        <v>124</v>
      </c>
      <c r="F47" s="74"/>
      <c r="G47" s="89"/>
      <c r="H47" s="52" t="str">
        <f t="shared" si="3"/>
        <v>A</v>
      </c>
      <c r="I47" s="4"/>
      <c r="J47" s="4"/>
      <c r="K47" s="4"/>
      <c r="L47" s="4"/>
      <c r="M47" s="4"/>
      <c r="N47" s="4"/>
      <c r="O47" s="66"/>
      <c r="P47" s="4"/>
      <c r="Q47" s="4"/>
      <c r="R47" s="4"/>
      <c r="S47" s="6" t="str">
        <f t="shared" si="4"/>
        <v>M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>
      <c r="A48" s="75">
        <f t="shared" si="2"/>
        <v>46</v>
      </c>
      <c r="B48" s="72" t="s">
        <v>96</v>
      </c>
      <c r="C48" s="72" t="s">
        <v>97</v>
      </c>
      <c r="D48" s="73">
        <v>1983</v>
      </c>
      <c r="E48" s="74" t="s">
        <v>38</v>
      </c>
      <c r="F48" s="74">
        <v>38</v>
      </c>
      <c r="G48" s="89"/>
      <c r="H48" s="52" t="str">
        <f t="shared" si="3"/>
        <v>A</v>
      </c>
      <c r="I48" s="4"/>
      <c r="J48" s="4"/>
      <c r="K48" s="4"/>
      <c r="L48" s="4"/>
      <c r="M48" s="4"/>
      <c r="N48" s="4"/>
      <c r="O48" s="66"/>
      <c r="P48" s="4"/>
      <c r="Q48" s="4"/>
      <c r="R48" s="4"/>
      <c r="S48" s="7" t="str">
        <f t="shared" si="4"/>
        <v>M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>
      <c r="A49" s="75">
        <f t="shared" si="2"/>
        <v>47</v>
      </c>
      <c r="B49" s="72" t="s">
        <v>125</v>
      </c>
      <c r="C49" s="72" t="s">
        <v>126</v>
      </c>
      <c r="D49" s="73">
        <v>1949</v>
      </c>
      <c r="E49" s="74" t="s">
        <v>127</v>
      </c>
      <c r="F49" s="74">
        <v>55</v>
      </c>
      <c r="G49" s="89"/>
      <c r="H49" s="52" t="str">
        <f t="shared" si="3"/>
        <v>D</v>
      </c>
      <c r="I49" s="4"/>
      <c r="J49" s="4"/>
      <c r="K49" s="4"/>
      <c r="L49" s="4"/>
      <c r="M49" s="4"/>
      <c r="N49" s="4"/>
      <c r="O49" s="66"/>
      <c r="P49" s="4"/>
      <c r="Q49" s="4"/>
      <c r="R49" s="4"/>
      <c r="S49" s="6" t="str">
        <f t="shared" si="4"/>
        <v>M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>
      <c r="A50" s="75">
        <f t="shared" si="2"/>
        <v>48</v>
      </c>
      <c r="B50" s="72" t="s">
        <v>35</v>
      </c>
      <c r="C50" s="72" t="s">
        <v>13</v>
      </c>
      <c r="D50" s="73">
        <v>1972</v>
      </c>
      <c r="E50" s="74" t="s">
        <v>36</v>
      </c>
      <c r="F50" s="74">
        <v>45</v>
      </c>
      <c r="G50" s="89"/>
      <c r="H50" s="52" t="str">
        <f t="shared" si="3"/>
        <v>B</v>
      </c>
      <c r="I50" s="4"/>
      <c r="J50" s="4"/>
      <c r="K50" s="4"/>
      <c r="L50" s="4"/>
      <c r="M50" s="4"/>
      <c r="N50" s="4"/>
      <c r="O50" s="66"/>
      <c r="P50" s="4"/>
      <c r="Q50" s="4"/>
      <c r="R50" s="4"/>
      <c r="S50" s="7" t="str">
        <f t="shared" si="4"/>
        <v>M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>
      <c r="A51" s="75">
        <f t="shared" si="2"/>
        <v>49</v>
      </c>
      <c r="B51" s="72" t="s">
        <v>20</v>
      </c>
      <c r="C51" s="72" t="s">
        <v>21</v>
      </c>
      <c r="D51" s="73">
        <v>1956</v>
      </c>
      <c r="E51" s="89" t="s">
        <v>24</v>
      </c>
      <c r="F51" s="74">
        <v>24</v>
      </c>
      <c r="G51" s="89"/>
      <c r="H51" s="52" t="str">
        <f t="shared" si="3"/>
        <v>C</v>
      </c>
      <c r="I51" s="4"/>
      <c r="J51" s="4"/>
      <c r="K51" s="4"/>
      <c r="L51" s="4"/>
      <c r="M51" s="4"/>
      <c r="N51" s="4"/>
      <c r="O51" s="66"/>
      <c r="P51" s="4"/>
      <c r="Q51" s="4"/>
      <c r="R51" s="4"/>
      <c r="S51" s="6" t="str">
        <f t="shared" si="4"/>
        <v>M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>
      <c r="A52" s="75">
        <f t="shared" si="2"/>
        <v>50</v>
      </c>
      <c r="B52" s="72" t="s">
        <v>111</v>
      </c>
      <c r="C52" s="72" t="s">
        <v>63</v>
      </c>
      <c r="D52" s="73">
        <v>1958</v>
      </c>
      <c r="E52" s="74" t="s">
        <v>77</v>
      </c>
      <c r="F52" s="74">
        <v>28</v>
      </c>
      <c r="G52" s="89"/>
      <c r="H52" s="52" t="str">
        <f t="shared" si="3"/>
        <v>C</v>
      </c>
      <c r="I52" s="4"/>
      <c r="J52" s="4"/>
      <c r="K52" s="4"/>
      <c r="L52" s="4"/>
      <c r="M52" s="4"/>
      <c r="N52" s="4"/>
      <c r="O52" s="66"/>
      <c r="P52" s="4"/>
      <c r="Q52" s="4"/>
      <c r="R52" s="4"/>
      <c r="S52" s="7" t="str">
        <f t="shared" si="4"/>
        <v>M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>
      <c r="A53" s="75">
        <f t="shared" si="2"/>
        <v>51</v>
      </c>
      <c r="B53" s="72" t="s">
        <v>78</v>
      </c>
      <c r="C53" s="72" t="s">
        <v>13</v>
      </c>
      <c r="D53" s="73">
        <v>1971</v>
      </c>
      <c r="E53" s="74" t="s">
        <v>68</v>
      </c>
      <c r="F53" s="74">
        <v>22</v>
      </c>
      <c r="G53" s="89"/>
      <c r="H53" s="52" t="str">
        <f t="shared" si="3"/>
        <v>B</v>
      </c>
      <c r="I53" s="4"/>
      <c r="J53" s="4"/>
      <c r="K53" s="4"/>
      <c r="L53" s="4"/>
      <c r="M53" s="4"/>
      <c r="N53" s="4"/>
      <c r="O53" s="66"/>
      <c r="P53" s="4"/>
      <c r="Q53" s="4"/>
      <c r="R53" s="4"/>
      <c r="S53" s="6" t="str">
        <f t="shared" si="4"/>
        <v>M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>
      <c r="A54" s="75">
        <v>52</v>
      </c>
      <c r="B54" s="72" t="s">
        <v>145</v>
      </c>
      <c r="C54" s="72" t="s">
        <v>146</v>
      </c>
      <c r="D54" s="73">
        <v>1954</v>
      </c>
      <c r="E54" s="74" t="s">
        <v>147</v>
      </c>
      <c r="F54" s="74">
        <v>1</v>
      </c>
      <c r="G54" s="89"/>
      <c r="H54" s="52" t="str">
        <f aca="true" t="shared" si="5" ref="H54:H67">IF(S54&lt;&gt;"Ž",IF($O$2-D54&gt;39,IF($O$2-D54&gt;49,IF($O$2-D54&gt;59,IF($O$2-D54&gt;69,IF($O$2-D54&gt;90,"","E"),"D"),"C"),"B"),"A"),IF(S54="Ž",IF($O$2-D54&gt;34,IF($O$2-D54&gt;44,IF($O$2-D54&gt;90,"","H"),"G"),"F")))</f>
        <v>C</v>
      </c>
      <c r="I54" s="4"/>
      <c r="J54" s="4"/>
      <c r="K54" s="4"/>
      <c r="L54" s="4"/>
      <c r="M54" s="4"/>
      <c r="N54" s="4"/>
      <c r="O54" s="66"/>
      <c r="P54" s="4"/>
      <c r="Q54" s="4"/>
      <c r="R54" s="4"/>
      <c r="S54" s="7" t="str">
        <f t="shared" si="4"/>
        <v>M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>
      <c r="A55" s="75">
        <f t="shared" si="2"/>
        <v>53</v>
      </c>
      <c r="B55" s="72" t="s">
        <v>152</v>
      </c>
      <c r="C55" s="72" t="s">
        <v>153</v>
      </c>
      <c r="D55" s="73">
        <v>1981</v>
      </c>
      <c r="E55" s="74" t="s">
        <v>154</v>
      </c>
      <c r="F55" s="74">
        <v>4</v>
      </c>
      <c r="G55" s="89"/>
      <c r="H55" s="52" t="str">
        <f t="shared" si="5"/>
        <v>A</v>
      </c>
      <c r="I55" s="4"/>
      <c r="J55" s="4"/>
      <c r="K55" s="4"/>
      <c r="L55" s="4"/>
      <c r="M55" s="4"/>
      <c r="N55" s="4"/>
      <c r="O55" s="66"/>
      <c r="P55" s="4"/>
      <c r="Q55" s="4"/>
      <c r="R55" s="4"/>
      <c r="S55" s="6" t="str">
        <f t="shared" si="4"/>
        <v>M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>
      <c r="A56" s="75">
        <f t="shared" si="2"/>
        <v>54</v>
      </c>
      <c r="B56" s="72" t="s">
        <v>155</v>
      </c>
      <c r="C56" s="72" t="s">
        <v>156</v>
      </c>
      <c r="D56" s="73">
        <v>1983</v>
      </c>
      <c r="E56" s="74" t="s">
        <v>154</v>
      </c>
      <c r="F56" s="74">
        <v>6</v>
      </c>
      <c r="G56" s="89"/>
      <c r="H56" s="52" t="str">
        <f t="shared" si="5"/>
        <v>F</v>
      </c>
      <c r="I56" s="4"/>
      <c r="J56" s="4"/>
      <c r="K56" s="4"/>
      <c r="L56" s="4"/>
      <c r="M56" s="4"/>
      <c r="N56" s="4"/>
      <c r="O56" s="66"/>
      <c r="P56" s="4"/>
      <c r="Q56" s="4"/>
      <c r="R56" s="4"/>
      <c r="S56" s="7" t="str">
        <f t="shared" si="4"/>
        <v>Ž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>
      <c r="A57" s="75">
        <f t="shared" si="2"/>
        <v>55</v>
      </c>
      <c r="B57" s="72" t="s">
        <v>167</v>
      </c>
      <c r="C57" s="72" t="s">
        <v>15</v>
      </c>
      <c r="D57" s="73">
        <v>1941</v>
      </c>
      <c r="E57" s="74" t="s">
        <v>203</v>
      </c>
      <c r="F57" s="74">
        <v>12</v>
      </c>
      <c r="G57" s="89"/>
      <c r="H57" s="52" t="str">
        <f t="shared" si="5"/>
        <v>E</v>
      </c>
      <c r="I57" s="4"/>
      <c r="J57" s="4"/>
      <c r="K57" s="4"/>
      <c r="L57" s="4"/>
      <c r="M57" s="4"/>
      <c r="N57" s="4"/>
      <c r="O57" s="66"/>
      <c r="P57" s="4"/>
      <c r="Q57" s="4"/>
      <c r="R57" s="4"/>
      <c r="S57" s="6" t="str">
        <f t="shared" si="4"/>
        <v>M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>
      <c r="A58" s="75">
        <f t="shared" si="2"/>
        <v>56</v>
      </c>
      <c r="B58" s="72" t="s">
        <v>168</v>
      </c>
      <c r="C58" s="72" t="s">
        <v>52</v>
      </c>
      <c r="D58" s="73">
        <v>1964</v>
      </c>
      <c r="E58" s="74" t="s">
        <v>169</v>
      </c>
      <c r="F58" s="74">
        <v>19</v>
      </c>
      <c r="G58" s="89"/>
      <c r="H58" s="52" t="str">
        <f t="shared" si="5"/>
        <v>B</v>
      </c>
      <c r="I58" s="4"/>
      <c r="J58" s="4"/>
      <c r="K58" s="4"/>
      <c r="L58" s="4"/>
      <c r="M58" s="4"/>
      <c r="N58" s="4"/>
      <c r="O58" s="66"/>
      <c r="P58" s="4"/>
      <c r="Q58" s="4"/>
      <c r="R58" s="4"/>
      <c r="S58" s="7" t="str">
        <f t="shared" si="4"/>
        <v>M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>
      <c r="A59" s="75">
        <f t="shared" si="2"/>
        <v>57</v>
      </c>
      <c r="B59" s="72" t="s">
        <v>172</v>
      </c>
      <c r="C59" s="72" t="s">
        <v>173</v>
      </c>
      <c r="D59" s="73">
        <v>1962</v>
      </c>
      <c r="E59" s="74" t="s">
        <v>203</v>
      </c>
      <c r="F59" s="74">
        <v>33</v>
      </c>
      <c r="G59" s="89"/>
      <c r="H59" s="52" t="str">
        <f t="shared" si="5"/>
        <v>H</v>
      </c>
      <c r="I59" s="4"/>
      <c r="J59" s="4"/>
      <c r="K59" s="4"/>
      <c r="L59" s="4"/>
      <c r="M59" s="4"/>
      <c r="N59" s="4"/>
      <c r="O59" s="66"/>
      <c r="P59" s="4"/>
      <c r="Q59" s="4"/>
      <c r="R59" s="4"/>
      <c r="S59" s="6" t="str">
        <f t="shared" si="4"/>
        <v>Ž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>
      <c r="A60" s="75">
        <f t="shared" si="2"/>
        <v>58</v>
      </c>
      <c r="B60" s="72" t="s">
        <v>174</v>
      </c>
      <c r="C60" s="72" t="s">
        <v>29</v>
      </c>
      <c r="D60" s="73">
        <v>1951</v>
      </c>
      <c r="E60" s="74" t="s">
        <v>175</v>
      </c>
      <c r="F60" s="74">
        <v>34</v>
      </c>
      <c r="G60" s="89"/>
      <c r="H60" s="52" t="str">
        <f t="shared" si="5"/>
        <v>D</v>
      </c>
      <c r="I60" s="4"/>
      <c r="J60" s="4"/>
      <c r="K60" s="4"/>
      <c r="L60" s="4"/>
      <c r="M60" s="4"/>
      <c r="N60" s="4"/>
      <c r="O60" s="66"/>
      <c r="P60" s="4"/>
      <c r="Q60" s="4"/>
      <c r="R60" s="4"/>
      <c r="S60" s="7" t="str">
        <f t="shared" si="4"/>
        <v>M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>
      <c r="A61" s="75">
        <f t="shared" si="2"/>
        <v>59</v>
      </c>
      <c r="B61" s="72" t="s">
        <v>176</v>
      </c>
      <c r="C61" s="72" t="s">
        <v>43</v>
      </c>
      <c r="D61" s="73">
        <v>1978</v>
      </c>
      <c r="E61" s="74" t="s">
        <v>38</v>
      </c>
      <c r="F61" s="74">
        <v>35</v>
      </c>
      <c r="G61" s="89"/>
      <c r="H61" s="52" t="str">
        <f t="shared" si="5"/>
        <v>A</v>
      </c>
      <c r="I61" s="4"/>
      <c r="J61" s="4"/>
      <c r="K61" s="4"/>
      <c r="L61" s="4"/>
      <c r="M61" s="4"/>
      <c r="N61" s="4"/>
      <c r="O61" s="66"/>
      <c r="P61" s="4"/>
      <c r="Q61" s="4"/>
      <c r="R61" s="4"/>
      <c r="S61" s="6" t="str">
        <f t="shared" si="4"/>
        <v>M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>
      <c r="A62" s="75">
        <f t="shared" si="2"/>
        <v>60</v>
      </c>
      <c r="B62" s="72" t="s">
        <v>183</v>
      </c>
      <c r="C62" s="72" t="s">
        <v>184</v>
      </c>
      <c r="D62" s="73">
        <v>1956</v>
      </c>
      <c r="E62" s="74" t="s">
        <v>87</v>
      </c>
      <c r="F62" s="74">
        <v>44</v>
      </c>
      <c r="G62" s="89"/>
      <c r="H62" s="52" t="str">
        <f t="shared" si="5"/>
        <v>C</v>
      </c>
      <c r="I62" s="4"/>
      <c r="J62" s="4"/>
      <c r="K62" s="4"/>
      <c r="L62" s="4"/>
      <c r="M62" s="4"/>
      <c r="N62" s="4"/>
      <c r="O62" s="66"/>
      <c r="P62" s="4"/>
      <c r="Q62" s="4"/>
      <c r="R62" s="4"/>
      <c r="S62" s="7" t="str">
        <f t="shared" si="4"/>
        <v>M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>
      <c r="A63" s="75">
        <f t="shared" si="2"/>
        <v>61</v>
      </c>
      <c r="B63" s="72" t="s">
        <v>185</v>
      </c>
      <c r="C63" s="72" t="s">
        <v>186</v>
      </c>
      <c r="D63" s="73">
        <v>1976</v>
      </c>
      <c r="E63" s="74" t="s">
        <v>187</v>
      </c>
      <c r="F63" s="74">
        <v>46</v>
      </c>
      <c r="G63" s="89"/>
      <c r="H63" s="52" t="str">
        <f t="shared" si="5"/>
        <v>G</v>
      </c>
      <c r="I63" s="4"/>
      <c r="J63" s="4"/>
      <c r="K63" s="4"/>
      <c r="L63" s="4"/>
      <c r="M63" s="4"/>
      <c r="N63" s="4"/>
      <c r="O63" s="66"/>
      <c r="P63" s="4"/>
      <c r="Q63" s="4"/>
      <c r="R63" s="4"/>
      <c r="S63" s="6" t="str">
        <f t="shared" si="4"/>
        <v>Ž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>
      <c r="A64" s="75">
        <f t="shared" si="2"/>
        <v>62</v>
      </c>
      <c r="B64" s="72" t="s">
        <v>188</v>
      </c>
      <c r="C64" s="72" t="s">
        <v>114</v>
      </c>
      <c r="D64" s="73">
        <v>1977</v>
      </c>
      <c r="E64" s="74" t="s">
        <v>189</v>
      </c>
      <c r="F64" s="74">
        <v>47</v>
      </c>
      <c r="G64" s="89"/>
      <c r="H64" s="52" t="str">
        <f t="shared" si="5"/>
        <v>A</v>
      </c>
      <c r="I64" s="4"/>
      <c r="J64" s="4"/>
      <c r="K64" s="4"/>
      <c r="L64" s="4"/>
      <c r="M64" s="4"/>
      <c r="N64" s="4"/>
      <c r="O64" s="66"/>
      <c r="P64" s="4"/>
      <c r="Q64" s="4"/>
      <c r="R64" s="4"/>
      <c r="S64" s="7" t="str">
        <f t="shared" si="4"/>
        <v>M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3.5" thickBot="1">
      <c r="A65" s="76">
        <f t="shared" si="2"/>
        <v>63</v>
      </c>
      <c r="B65" s="77" t="s">
        <v>190</v>
      </c>
      <c r="C65" s="77" t="s">
        <v>26</v>
      </c>
      <c r="D65" s="78">
        <v>1988</v>
      </c>
      <c r="E65" s="79" t="s">
        <v>191</v>
      </c>
      <c r="F65" s="79">
        <v>59</v>
      </c>
      <c r="G65" s="90"/>
      <c r="H65" s="80" t="str">
        <f t="shared" si="5"/>
        <v>A</v>
      </c>
      <c r="I65" s="4"/>
      <c r="J65" s="4"/>
      <c r="K65" s="4"/>
      <c r="L65" s="4"/>
      <c r="M65" s="4"/>
      <c r="N65" s="4"/>
      <c r="O65" s="66"/>
      <c r="P65" s="4"/>
      <c r="Q65" s="4"/>
      <c r="R65" s="4"/>
      <c r="S65" s="8" t="str">
        <f t="shared" si="4"/>
        <v>M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>
      <c r="A66" s="81">
        <f t="shared" si="2"/>
        <v>64</v>
      </c>
      <c r="B66" s="82" t="s">
        <v>193</v>
      </c>
      <c r="C66" s="82" t="s">
        <v>194</v>
      </c>
      <c r="D66" s="83">
        <v>1963</v>
      </c>
      <c r="E66" s="84" t="s">
        <v>195</v>
      </c>
      <c r="F66" s="84">
        <v>61</v>
      </c>
      <c r="G66" s="91"/>
      <c r="H66" s="85" t="str">
        <f t="shared" si="5"/>
        <v>B</v>
      </c>
      <c r="I66" s="4"/>
      <c r="J66" s="4"/>
      <c r="K66" s="4"/>
      <c r="L66" s="4"/>
      <c r="M66" s="4"/>
      <c r="N66" s="4"/>
      <c r="O66" s="66"/>
      <c r="P66" s="4"/>
      <c r="Q66" s="4"/>
      <c r="R66" s="4"/>
      <c r="S66" s="9" t="str">
        <f t="shared" si="4"/>
        <v>M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>
      <c r="A67" s="75">
        <f t="shared" si="2"/>
        <v>65</v>
      </c>
      <c r="B67" s="72" t="s">
        <v>199</v>
      </c>
      <c r="C67" s="72" t="s">
        <v>200</v>
      </c>
      <c r="D67" s="73">
        <v>1967</v>
      </c>
      <c r="E67" s="74" t="s">
        <v>201</v>
      </c>
      <c r="F67" s="74">
        <v>65</v>
      </c>
      <c r="G67" s="89"/>
      <c r="H67" s="52" t="str">
        <f t="shared" si="5"/>
        <v>B</v>
      </c>
      <c r="I67" s="4"/>
      <c r="J67" s="4"/>
      <c r="K67" s="4"/>
      <c r="L67" s="4"/>
      <c r="M67" s="4"/>
      <c r="N67" s="4"/>
      <c r="O67" s="66"/>
      <c r="P67" s="4"/>
      <c r="Q67" s="4"/>
      <c r="R67" s="4"/>
      <c r="S67" s="6" t="str">
        <f aca="true" t="shared" si="6" ref="S67:S98">IF(LEN(B67)=0," ",IF(MID(B67,LEN(B67),1)="á","Ž","M"))</f>
        <v>M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>
      <c r="A68" s="75">
        <f t="shared" si="2"/>
        <v>66</v>
      </c>
      <c r="B68" s="72" t="s">
        <v>202</v>
      </c>
      <c r="C68" s="72" t="s">
        <v>50</v>
      </c>
      <c r="D68" s="73">
        <v>1968</v>
      </c>
      <c r="E68" s="74" t="s">
        <v>203</v>
      </c>
      <c r="F68" s="74">
        <v>68</v>
      </c>
      <c r="G68" s="89"/>
      <c r="H68" s="52" t="str">
        <f aca="true" t="shared" si="7" ref="H68:H131">IF(S68&lt;&gt;"Ž",IF($O$2-D68&gt;39,IF($O$2-D68&gt;49,IF($O$2-D68&gt;59,IF($O$2-D68&gt;69,IF($O$2-D68&gt;90,"","E"),"D"),"C"),"B"),"A"),IF(S68="Ž",IF($O$2-D68&gt;34,IF($O$2-D68&gt;44,IF($O$2-D68&gt;90,"","H"),"G"),"F")))</f>
        <v>B</v>
      </c>
      <c r="I68" s="4"/>
      <c r="J68" s="4"/>
      <c r="K68" s="4"/>
      <c r="L68" s="4"/>
      <c r="M68" s="4"/>
      <c r="N68" s="4"/>
      <c r="O68" s="66"/>
      <c r="P68" s="4"/>
      <c r="Q68" s="4"/>
      <c r="R68" s="4"/>
      <c r="S68" s="7" t="str">
        <f t="shared" si="6"/>
        <v>M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>
      <c r="A69" s="75">
        <f aca="true" t="shared" si="8" ref="A69:A132">IF(B69&lt;&gt;0,A68+1,"")</f>
        <v>67</v>
      </c>
      <c r="B69" s="72" t="s">
        <v>204</v>
      </c>
      <c r="C69" s="72" t="s">
        <v>205</v>
      </c>
      <c r="D69" s="73">
        <v>1977</v>
      </c>
      <c r="E69" s="74" t="s">
        <v>206</v>
      </c>
      <c r="F69" s="74">
        <v>67</v>
      </c>
      <c r="G69" s="89"/>
      <c r="H69" s="52" t="str">
        <f t="shared" si="7"/>
        <v>A</v>
      </c>
      <c r="I69" s="4"/>
      <c r="J69" s="4"/>
      <c r="K69" s="4"/>
      <c r="L69" s="4"/>
      <c r="M69" s="4"/>
      <c r="N69" s="4"/>
      <c r="O69" s="66"/>
      <c r="P69" s="4"/>
      <c r="Q69" s="4"/>
      <c r="R69" s="4"/>
      <c r="S69" s="6" t="str">
        <f t="shared" si="6"/>
        <v>M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>
      <c r="A70" s="75">
        <f t="shared" si="8"/>
        <v>68</v>
      </c>
      <c r="B70" s="72" t="s">
        <v>207</v>
      </c>
      <c r="C70" s="72" t="s">
        <v>184</v>
      </c>
      <c r="D70" s="73">
        <v>1959</v>
      </c>
      <c r="E70" s="74" t="s">
        <v>38</v>
      </c>
      <c r="F70" s="74">
        <v>69</v>
      </c>
      <c r="G70" s="89"/>
      <c r="H70" s="52" t="str">
        <f t="shared" si="7"/>
        <v>C</v>
      </c>
      <c r="I70" s="4"/>
      <c r="J70" s="4"/>
      <c r="K70" s="4"/>
      <c r="L70" s="4"/>
      <c r="M70" s="4"/>
      <c r="N70" s="4"/>
      <c r="O70" s="66"/>
      <c r="P70" s="4"/>
      <c r="Q70" s="4"/>
      <c r="R70" s="4"/>
      <c r="S70" s="7" t="str">
        <f t="shared" si="6"/>
        <v>M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>
      <c r="A71" s="75">
        <f t="shared" si="8"/>
      </c>
      <c r="B71" s="72"/>
      <c r="C71" s="72"/>
      <c r="D71" s="73"/>
      <c r="E71" s="74"/>
      <c r="F71" s="74"/>
      <c r="G71" s="89"/>
      <c r="H71" s="52">
        <f t="shared" si="7"/>
      </c>
      <c r="I71" s="4"/>
      <c r="J71" s="4"/>
      <c r="K71" s="4"/>
      <c r="L71" s="4"/>
      <c r="M71" s="4"/>
      <c r="N71" s="4"/>
      <c r="O71" s="66"/>
      <c r="P71" s="4"/>
      <c r="Q71" s="4"/>
      <c r="R71" s="4"/>
      <c r="S71" s="6" t="str">
        <f t="shared" si="6"/>
        <v> 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>
      <c r="A72" s="75">
        <f t="shared" si="8"/>
      </c>
      <c r="B72" s="72"/>
      <c r="C72" s="72"/>
      <c r="D72" s="73"/>
      <c r="E72" s="74"/>
      <c r="F72" s="74"/>
      <c r="G72" s="89"/>
      <c r="H72" s="52">
        <f t="shared" si="7"/>
      </c>
      <c r="I72" s="4"/>
      <c r="J72" s="4"/>
      <c r="K72" s="4"/>
      <c r="L72" s="4"/>
      <c r="M72" s="4"/>
      <c r="N72" s="4"/>
      <c r="O72" s="66"/>
      <c r="P72" s="4"/>
      <c r="Q72" s="4"/>
      <c r="R72" s="4"/>
      <c r="S72" s="7" t="str">
        <f t="shared" si="6"/>
        <v> 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>
      <c r="A73" s="75">
        <f t="shared" si="8"/>
      </c>
      <c r="B73" s="72"/>
      <c r="C73" s="72"/>
      <c r="D73" s="73"/>
      <c r="E73" s="74"/>
      <c r="F73" s="74"/>
      <c r="G73" s="89"/>
      <c r="H73" s="52">
        <f t="shared" si="7"/>
      </c>
      <c r="I73" s="4"/>
      <c r="J73" s="4"/>
      <c r="K73" s="4"/>
      <c r="L73" s="4"/>
      <c r="M73" s="4"/>
      <c r="N73" s="4"/>
      <c r="O73" s="66"/>
      <c r="P73" s="4"/>
      <c r="Q73" s="4"/>
      <c r="R73" s="4"/>
      <c r="S73" s="6" t="str">
        <f t="shared" si="6"/>
        <v> 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>
      <c r="A74" s="75">
        <f t="shared" si="8"/>
      </c>
      <c r="B74" s="72"/>
      <c r="C74" s="72"/>
      <c r="D74" s="73"/>
      <c r="E74" s="74"/>
      <c r="F74" s="74"/>
      <c r="G74" s="89"/>
      <c r="H74" s="52">
        <f t="shared" si="7"/>
      </c>
      <c r="I74" s="4"/>
      <c r="J74" s="4"/>
      <c r="K74" s="4"/>
      <c r="L74" s="4"/>
      <c r="M74" s="4"/>
      <c r="N74" s="4"/>
      <c r="O74" s="66"/>
      <c r="P74" s="4"/>
      <c r="Q74" s="4"/>
      <c r="R74" s="4"/>
      <c r="S74" s="7" t="str">
        <f t="shared" si="6"/>
        <v> </v>
      </c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>
      <c r="A75" s="75">
        <f t="shared" si="8"/>
      </c>
      <c r="B75" s="72"/>
      <c r="C75" s="72"/>
      <c r="D75" s="73"/>
      <c r="E75" s="74"/>
      <c r="F75" s="74"/>
      <c r="G75" s="89"/>
      <c r="H75" s="52">
        <f t="shared" si="7"/>
      </c>
      <c r="I75" s="4"/>
      <c r="J75" s="4"/>
      <c r="K75" s="4"/>
      <c r="L75" s="4"/>
      <c r="M75" s="4"/>
      <c r="N75" s="4"/>
      <c r="O75" s="66"/>
      <c r="P75" s="4"/>
      <c r="Q75" s="4"/>
      <c r="R75" s="4"/>
      <c r="S75" s="6" t="str">
        <f t="shared" si="6"/>
        <v> 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>
      <c r="A76" s="75">
        <f t="shared" si="8"/>
      </c>
      <c r="B76" s="72"/>
      <c r="C76" s="72"/>
      <c r="D76" s="73"/>
      <c r="E76" s="74"/>
      <c r="F76" s="74"/>
      <c r="G76" s="89"/>
      <c r="H76" s="52">
        <f t="shared" si="7"/>
      </c>
      <c r="I76" s="4"/>
      <c r="J76" s="4"/>
      <c r="K76" s="4"/>
      <c r="L76" s="4"/>
      <c r="M76" s="4"/>
      <c r="N76" s="4"/>
      <c r="O76" s="66"/>
      <c r="P76" s="4"/>
      <c r="Q76" s="4"/>
      <c r="R76" s="4"/>
      <c r="S76" s="7" t="str">
        <f t="shared" si="6"/>
        <v> </v>
      </c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>
      <c r="A77" s="75">
        <f t="shared" si="8"/>
      </c>
      <c r="B77" s="72"/>
      <c r="C77" s="72"/>
      <c r="D77" s="73"/>
      <c r="E77" s="74"/>
      <c r="F77" s="74"/>
      <c r="G77" s="89"/>
      <c r="H77" s="52">
        <f t="shared" si="7"/>
      </c>
      <c r="I77" s="4"/>
      <c r="J77" s="4"/>
      <c r="K77" s="4"/>
      <c r="L77" s="4"/>
      <c r="M77" s="4"/>
      <c r="N77" s="4"/>
      <c r="O77" s="66"/>
      <c r="P77" s="4"/>
      <c r="Q77" s="4"/>
      <c r="R77" s="4"/>
      <c r="S77" s="6" t="str">
        <f t="shared" si="6"/>
        <v> 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2.75">
      <c r="A78" s="75">
        <f t="shared" si="8"/>
      </c>
      <c r="B78" s="72"/>
      <c r="C78" s="72"/>
      <c r="D78" s="73"/>
      <c r="E78" s="74"/>
      <c r="F78" s="74"/>
      <c r="G78" s="89"/>
      <c r="H78" s="52">
        <f t="shared" si="7"/>
      </c>
      <c r="I78" s="4"/>
      <c r="J78" s="4"/>
      <c r="K78" s="4"/>
      <c r="L78" s="4"/>
      <c r="M78" s="4"/>
      <c r="N78" s="4"/>
      <c r="O78" s="66"/>
      <c r="P78" s="4"/>
      <c r="Q78" s="4"/>
      <c r="R78" s="4"/>
      <c r="S78" s="7" t="str">
        <f t="shared" si="6"/>
        <v> 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>
      <c r="A79" s="75">
        <f t="shared" si="8"/>
      </c>
      <c r="B79" s="72"/>
      <c r="C79" s="72"/>
      <c r="D79" s="73"/>
      <c r="E79" s="74"/>
      <c r="F79" s="74"/>
      <c r="G79" s="89"/>
      <c r="H79" s="52">
        <f t="shared" si="7"/>
      </c>
      <c r="I79" s="4"/>
      <c r="J79" s="4"/>
      <c r="K79" s="4"/>
      <c r="L79" s="4"/>
      <c r="M79" s="4"/>
      <c r="N79" s="4"/>
      <c r="O79" s="66"/>
      <c r="P79" s="4"/>
      <c r="Q79" s="4"/>
      <c r="R79" s="4"/>
      <c r="S79" s="6" t="str">
        <f t="shared" si="6"/>
        <v> 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>
      <c r="A80" s="75">
        <f t="shared" si="8"/>
      </c>
      <c r="B80" s="72"/>
      <c r="C80" s="72"/>
      <c r="D80" s="73"/>
      <c r="E80" s="74"/>
      <c r="F80" s="74"/>
      <c r="G80" s="89"/>
      <c r="H80" s="52">
        <f t="shared" si="7"/>
      </c>
      <c r="I80" s="4"/>
      <c r="J80" s="4"/>
      <c r="K80" s="4"/>
      <c r="L80" s="4"/>
      <c r="M80" s="4"/>
      <c r="N80" s="4"/>
      <c r="O80" s="66"/>
      <c r="P80" s="4"/>
      <c r="Q80" s="4"/>
      <c r="R80" s="4"/>
      <c r="S80" s="7" t="str">
        <f t="shared" si="6"/>
        <v> 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>
      <c r="A81" s="75">
        <f t="shared" si="8"/>
      </c>
      <c r="B81" s="72"/>
      <c r="C81" s="72"/>
      <c r="D81" s="73"/>
      <c r="E81" s="74"/>
      <c r="F81" s="74"/>
      <c r="G81" s="89"/>
      <c r="H81" s="52">
        <f t="shared" si="7"/>
      </c>
      <c r="I81" s="4"/>
      <c r="J81" s="4"/>
      <c r="K81" s="4"/>
      <c r="L81" s="4"/>
      <c r="M81" s="4"/>
      <c r="N81" s="4"/>
      <c r="O81" s="66"/>
      <c r="P81" s="4"/>
      <c r="Q81" s="4"/>
      <c r="R81" s="4"/>
      <c r="S81" s="6" t="str">
        <f t="shared" si="6"/>
        <v> 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>
      <c r="A82" s="75">
        <f t="shared" si="8"/>
      </c>
      <c r="B82" s="72"/>
      <c r="C82" s="72"/>
      <c r="D82" s="73"/>
      <c r="E82" s="74"/>
      <c r="F82" s="74"/>
      <c r="G82" s="89"/>
      <c r="H82" s="52">
        <f t="shared" si="7"/>
      </c>
      <c r="I82" s="4"/>
      <c r="J82" s="4"/>
      <c r="K82" s="4"/>
      <c r="L82" s="4"/>
      <c r="M82" s="4"/>
      <c r="N82" s="4"/>
      <c r="O82" s="66"/>
      <c r="P82" s="4"/>
      <c r="Q82" s="4"/>
      <c r="R82" s="4"/>
      <c r="S82" s="7" t="str">
        <f t="shared" si="6"/>
        <v> </v>
      </c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>
      <c r="A83" s="75">
        <f t="shared" si="8"/>
      </c>
      <c r="B83" s="72"/>
      <c r="C83" s="72"/>
      <c r="D83" s="73"/>
      <c r="E83" s="74"/>
      <c r="F83" s="74"/>
      <c r="G83" s="89"/>
      <c r="H83" s="52">
        <f t="shared" si="7"/>
      </c>
      <c r="I83" s="4"/>
      <c r="J83" s="4"/>
      <c r="K83" s="4"/>
      <c r="L83" s="4"/>
      <c r="M83" s="4"/>
      <c r="N83" s="4"/>
      <c r="O83" s="66"/>
      <c r="P83" s="4"/>
      <c r="Q83" s="4"/>
      <c r="R83" s="4"/>
      <c r="S83" s="6" t="str">
        <f t="shared" si="6"/>
        <v> </v>
      </c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2.75">
      <c r="A84" s="75">
        <f t="shared" si="8"/>
      </c>
      <c r="B84" s="72"/>
      <c r="C84" s="72"/>
      <c r="D84" s="73"/>
      <c r="E84" s="74"/>
      <c r="F84" s="74"/>
      <c r="G84" s="89"/>
      <c r="H84" s="52">
        <f t="shared" si="7"/>
      </c>
      <c r="I84" s="4"/>
      <c r="J84" s="4"/>
      <c r="K84" s="4"/>
      <c r="L84" s="4"/>
      <c r="M84" s="4"/>
      <c r="N84" s="4"/>
      <c r="O84" s="66"/>
      <c r="P84" s="4"/>
      <c r="Q84" s="4"/>
      <c r="R84" s="4"/>
      <c r="S84" s="7" t="str">
        <f t="shared" si="6"/>
        <v> </v>
      </c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>
      <c r="A85" s="75">
        <f t="shared" si="8"/>
      </c>
      <c r="B85" s="72"/>
      <c r="C85" s="72"/>
      <c r="D85" s="73"/>
      <c r="E85" s="74"/>
      <c r="F85" s="74"/>
      <c r="G85" s="89"/>
      <c r="H85" s="52">
        <f t="shared" si="7"/>
      </c>
      <c r="I85" s="4"/>
      <c r="J85" s="4"/>
      <c r="K85" s="4"/>
      <c r="L85" s="4"/>
      <c r="M85" s="4"/>
      <c r="N85" s="4"/>
      <c r="O85" s="66"/>
      <c r="P85" s="4"/>
      <c r="Q85" s="4"/>
      <c r="R85" s="4"/>
      <c r="S85" s="6" t="str">
        <f t="shared" si="6"/>
        <v> </v>
      </c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2.75">
      <c r="A86" s="75">
        <f t="shared" si="8"/>
      </c>
      <c r="B86" s="72"/>
      <c r="C86" s="72"/>
      <c r="D86" s="73"/>
      <c r="E86" s="74"/>
      <c r="F86" s="74"/>
      <c r="G86" s="89"/>
      <c r="H86" s="52">
        <f t="shared" si="7"/>
      </c>
      <c r="I86" s="4"/>
      <c r="J86" s="4"/>
      <c r="K86" s="4"/>
      <c r="L86" s="4"/>
      <c r="M86" s="4"/>
      <c r="N86" s="4"/>
      <c r="O86" s="66"/>
      <c r="P86" s="4"/>
      <c r="Q86" s="4"/>
      <c r="R86" s="4"/>
      <c r="S86" s="7" t="str">
        <f t="shared" si="6"/>
        <v> 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>
      <c r="A87" s="75">
        <f t="shared" si="8"/>
      </c>
      <c r="B87" s="72"/>
      <c r="C87" s="72"/>
      <c r="D87" s="73"/>
      <c r="E87" s="74"/>
      <c r="F87" s="74"/>
      <c r="G87" s="89"/>
      <c r="H87" s="52">
        <f t="shared" si="7"/>
      </c>
      <c r="I87" s="4"/>
      <c r="J87" s="4"/>
      <c r="K87" s="4"/>
      <c r="L87" s="4"/>
      <c r="M87" s="4"/>
      <c r="N87" s="4"/>
      <c r="O87" s="66"/>
      <c r="P87" s="4"/>
      <c r="Q87" s="4"/>
      <c r="R87" s="4"/>
      <c r="S87" s="6" t="str">
        <f t="shared" si="6"/>
        <v> </v>
      </c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2.75">
      <c r="A88" s="75">
        <f t="shared" si="8"/>
      </c>
      <c r="B88" s="72"/>
      <c r="C88" s="72"/>
      <c r="D88" s="73"/>
      <c r="E88" s="74"/>
      <c r="F88" s="74"/>
      <c r="G88" s="89"/>
      <c r="H88" s="52">
        <f t="shared" si="7"/>
      </c>
      <c r="I88" s="4"/>
      <c r="J88" s="4"/>
      <c r="K88" s="4"/>
      <c r="L88" s="4"/>
      <c r="M88" s="4"/>
      <c r="N88" s="4"/>
      <c r="O88" s="66"/>
      <c r="P88" s="4"/>
      <c r="Q88" s="4"/>
      <c r="R88" s="4"/>
      <c r="S88" s="7" t="str">
        <f t="shared" si="6"/>
        <v> </v>
      </c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2.75">
      <c r="A89" s="75">
        <f t="shared" si="8"/>
      </c>
      <c r="B89" s="72"/>
      <c r="C89" s="72"/>
      <c r="D89" s="73"/>
      <c r="E89" s="74"/>
      <c r="F89" s="74"/>
      <c r="G89" s="89"/>
      <c r="H89" s="52">
        <f t="shared" si="7"/>
      </c>
      <c r="I89" s="4"/>
      <c r="J89" s="4"/>
      <c r="K89" s="4"/>
      <c r="L89" s="4"/>
      <c r="M89" s="4"/>
      <c r="N89" s="4"/>
      <c r="O89" s="66"/>
      <c r="P89" s="4"/>
      <c r="Q89" s="4"/>
      <c r="R89" s="4"/>
      <c r="S89" s="6" t="str">
        <f t="shared" si="6"/>
        <v> </v>
      </c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.75">
      <c r="A90" s="75">
        <f t="shared" si="8"/>
      </c>
      <c r="B90" s="72"/>
      <c r="C90" s="72"/>
      <c r="D90" s="73"/>
      <c r="E90" s="74"/>
      <c r="F90" s="74"/>
      <c r="G90" s="89"/>
      <c r="H90" s="52">
        <f t="shared" si="7"/>
      </c>
      <c r="I90" s="4"/>
      <c r="J90" s="4"/>
      <c r="K90" s="4"/>
      <c r="L90" s="4"/>
      <c r="M90" s="4"/>
      <c r="N90" s="4"/>
      <c r="O90" s="66"/>
      <c r="P90" s="4"/>
      <c r="Q90" s="4"/>
      <c r="R90" s="4"/>
      <c r="S90" s="7" t="str">
        <f t="shared" si="6"/>
        <v> 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>
      <c r="A91" s="75">
        <f t="shared" si="8"/>
      </c>
      <c r="B91" s="72"/>
      <c r="C91" s="72"/>
      <c r="D91" s="73"/>
      <c r="E91" s="74"/>
      <c r="F91" s="74"/>
      <c r="G91" s="89"/>
      <c r="H91" s="52">
        <f t="shared" si="7"/>
      </c>
      <c r="I91" s="4"/>
      <c r="J91" s="4"/>
      <c r="K91" s="4"/>
      <c r="L91" s="4"/>
      <c r="M91" s="4"/>
      <c r="N91" s="4"/>
      <c r="O91" s="66"/>
      <c r="P91" s="4"/>
      <c r="Q91" s="4"/>
      <c r="R91" s="4"/>
      <c r="S91" s="6" t="str">
        <f t="shared" si="6"/>
        <v> </v>
      </c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>
      <c r="A92" s="75">
        <f t="shared" si="8"/>
      </c>
      <c r="B92" s="72"/>
      <c r="C92" s="72"/>
      <c r="D92" s="73"/>
      <c r="E92" s="74"/>
      <c r="F92" s="74"/>
      <c r="G92" s="89"/>
      <c r="H92" s="52">
        <f t="shared" si="7"/>
      </c>
      <c r="I92" s="4"/>
      <c r="J92" s="4"/>
      <c r="K92" s="4"/>
      <c r="L92" s="4"/>
      <c r="M92" s="4"/>
      <c r="N92" s="4"/>
      <c r="O92" s="66"/>
      <c r="P92" s="4"/>
      <c r="Q92" s="4"/>
      <c r="R92" s="4"/>
      <c r="S92" s="7" t="str">
        <f t="shared" si="6"/>
        <v> </v>
      </c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>
      <c r="A93" s="75">
        <f t="shared" si="8"/>
      </c>
      <c r="B93" s="72"/>
      <c r="C93" s="72"/>
      <c r="D93" s="73"/>
      <c r="E93" s="74"/>
      <c r="F93" s="74"/>
      <c r="G93" s="89"/>
      <c r="H93" s="52">
        <f t="shared" si="7"/>
      </c>
      <c r="I93" s="4"/>
      <c r="J93" s="4"/>
      <c r="K93" s="4"/>
      <c r="L93" s="4"/>
      <c r="M93" s="4"/>
      <c r="N93" s="4"/>
      <c r="O93" s="66"/>
      <c r="P93" s="4"/>
      <c r="Q93" s="4"/>
      <c r="R93" s="4"/>
      <c r="S93" s="6" t="str">
        <f t="shared" si="6"/>
        <v> 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>
      <c r="A94" s="75">
        <f t="shared" si="8"/>
      </c>
      <c r="B94" s="72"/>
      <c r="C94" s="72"/>
      <c r="D94" s="73"/>
      <c r="E94" s="74"/>
      <c r="F94" s="74"/>
      <c r="G94" s="89"/>
      <c r="H94" s="52">
        <f t="shared" si="7"/>
      </c>
      <c r="I94" s="4"/>
      <c r="J94" s="4"/>
      <c r="K94" s="4"/>
      <c r="L94" s="4"/>
      <c r="M94" s="4"/>
      <c r="N94" s="4"/>
      <c r="O94" s="66"/>
      <c r="P94" s="4"/>
      <c r="Q94" s="4"/>
      <c r="R94" s="4"/>
      <c r="S94" s="7" t="str">
        <f t="shared" si="6"/>
        <v> </v>
      </c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>
      <c r="A95" s="75">
        <f t="shared" si="8"/>
      </c>
      <c r="B95" s="72"/>
      <c r="C95" s="72"/>
      <c r="D95" s="73"/>
      <c r="E95" s="74"/>
      <c r="F95" s="74"/>
      <c r="G95" s="89"/>
      <c r="H95" s="52">
        <f t="shared" si="7"/>
      </c>
      <c r="I95" s="4"/>
      <c r="J95" s="4"/>
      <c r="K95" s="4"/>
      <c r="L95" s="4"/>
      <c r="M95" s="4"/>
      <c r="N95" s="4"/>
      <c r="O95" s="66"/>
      <c r="P95" s="4"/>
      <c r="Q95" s="4"/>
      <c r="R95" s="4"/>
      <c r="S95" s="6" t="str">
        <f t="shared" si="6"/>
        <v> </v>
      </c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>
      <c r="A96" s="75">
        <f t="shared" si="8"/>
      </c>
      <c r="B96" s="72"/>
      <c r="C96" s="72"/>
      <c r="D96" s="73"/>
      <c r="E96" s="74"/>
      <c r="F96" s="74"/>
      <c r="G96" s="89"/>
      <c r="H96" s="52">
        <f t="shared" si="7"/>
      </c>
      <c r="I96" s="4"/>
      <c r="J96" s="4"/>
      <c r="K96" s="4"/>
      <c r="L96" s="4"/>
      <c r="M96" s="4"/>
      <c r="N96" s="4"/>
      <c r="O96" s="66"/>
      <c r="P96" s="4"/>
      <c r="Q96" s="4"/>
      <c r="R96" s="4"/>
      <c r="S96" s="7" t="str">
        <f t="shared" si="6"/>
        <v> </v>
      </c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>
      <c r="A97" s="75">
        <f t="shared" si="8"/>
      </c>
      <c r="B97" s="72"/>
      <c r="C97" s="72"/>
      <c r="D97" s="73"/>
      <c r="E97" s="74"/>
      <c r="F97" s="74"/>
      <c r="G97" s="89"/>
      <c r="H97" s="52">
        <f t="shared" si="7"/>
      </c>
      <c r="I97" s="4"/>
      <c r="J97" s="4"/>
      <c r="K97" s="4"/>
      <c r="L97" s="4"/>
      <c r="M97" s="4"/>
      <c r="N97" s="4"/>
      <c r="O97" s="66"/>
      <c r="P97" s="4"/>
      <c r="Q97" s="4"/>
      <c r="R97" s="4"/>
      <c r="S97" s="6" t="str">
        <f t="shared" si="6"/>
        <v> 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>
      <c r="A98" s="75">
        <f t="shared" si="8"/>
      </c>
      <c r="B98" s="72"/>
      <c r="C98" s="72"/>
      <c r="D98" s="73"/>
      <c r="E98" s="74"/>
      <c r="F98" s="74"/>
      <c r="G98" s="89"/>
      <c r="H98" s="52">
        <f t="shared" si="7"/>
      </c>
      <c r="I98" s="4"/>
      <c r="J98" s="4"/>
      <c r="K98" s="4"/>
      <c r="L98" s="4"/>
      <c r="M98" s="4"/>
      <c r="N98" s="4"/>
      <c r="O98" s="66"/>
      <c r="P98" s="4"/>
      <c r="Q98" s="4"/>
      <c r="R98" s="4"/>
      <c r="S98" s="7" t="str">
        <f t="shared" si="6"/>
        <v> 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>
      <c r="A99" s="75">
        <f t="shared" si="8"/>
      </c>
      <c r="B99" s="72"/>
      <c r="C99" s="72"/>
      <c r="D99" s="73"/>
      <c r="E99" s="74"/>
      <c r="F99" s="74"/>
      <c r="G99" s="89"/>
      <c r="H99" s="52">
        <f t="shared" si="7"/>
      </c>
      <c r="I99" s="4"/>
      <c r="J99" s="4"/>
      <c r="K99" s="4"/>
      <c r="L99" s="4"/>
      <c r="M99" s="4"/>
      <c r="N99" s="4"/>
      <c r="O99" s="66"/>
      <c r="P99" s="4"/>
      <c r="Q99" s="4"/>
      <c r="R99" s="4"/>
      <c r="S99" s="6" t="str">
        <f aca="true" t="shared" si="9" ref="S99:S130">IF(LEN(B99)=0," ",IF(MID(B99,LEN(B99),1)="á","Ž","M"))</f>
        <v> 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>
      <c r="A100" s="75">
        <f t="shared" si="8"/>
      </c>
      <c r="B100" s="72"/>
      <c r="C100" s="72"/>
      <c r="D100" s="73"/>
      <c r="E100" s="74"/>
      <c r="F100" s="74"/>
      <c r="G100" s="89"/>
      <c r="H100" s="52">
        <f t="shared" si="7"/>
      </c>
      <c r="I100" s="4"/>
      <c r="J100" s="4"/>
      <c r="K100" s="4"/>
      <c r="L100" s="4"/>
      <c r="M100" s="4"/>
      <c r="N100" s="4"/>
      <c r="O100" s="66"/>
      <c r="P100" s="4"/>
      <c r="Q100" s="4"/>
      <c r="R100" s="4"/>
      <c r="S100" s="7" t="str">
        <f t="shared" si="9"/>
        <v> </v>
      </c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>
      <c r="A101" s="75">
        <f t="shared" si="8"/>
      </c>
      <c r="B101" s="72"/>
      <c r="C101" s="72"/>
      <c r="D101" s="73"/>
      <c r="E101" s="74"/>
      <c r="F101" s="74"/>
      <c r="G101" s="89"/>
      <c r="H101" s="52">
        <f t="shared" si="7"/>
      </c>
      <c r="I101" s="4"/>
      <c r="J101" s="4"/>
      <c r="K101" s="4"/>
      <c r="L101" s="4"/>
      <c r="M101" s="4"/>
      <c r="N101" s="4"/>
      <c r="O101" s="66"/>
      <c r="P101" s="4"/>
      <c r="Q101" s="4"/>
      <c r="R101" s="4"/>
      <c r="S101" s="6" t="str">
        <f t="shared" si="9"/>
        <v> 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>
      <c r="A102" s="75">
        <f t="shared" si="8"/>
      </c>
      <c r="B102" s="72"/>
      <c r="C102" s="72"/>
      <c r="D102" s="73"/>
      <c r="E102" s="74"/>
      <c r="F102" s="74"/>
      <c r="G102" s="89"/>
      <c r="H102" s="52">
        <f t="shared" si="7"/>
      </c>
      <c r="I102" s="4"/>
      <c r="J102" s="4"/>
      <c r="K102" s="4"/>
      <c r="L102" s="4"/>
      <c r="M102" s="4"/>
      <c r="N102" s="4"/>
      <c r="O102" s="66"/>
      <c r="P102" s="4"/>
      <c r="Q102" s="4"/>
      <c r="R102" s="4"/>
      <c r="S102" s="7" t="str">
        <f t="shared" si="9"/>
        <v> 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>
      <c r="A103" s="75">
        <f t="shared" si="8"/>
      </c>
      <c r="B103" s="72"/>
      <c r="C103" s="72"/>
      <c r="D103" s="73"/>
      <c r="E103" s="74"/>
      <c r="F103" s="74"/>
      <c r="G103" s="89"/>
      <c r="H103" s="52">
        <f t="shared" si="7"/>
      </c>
      <c r="I103" s="4"/>
      <c r="J103" s="4"/>
      <c r="K103" s="4"/>
      <c r="L103" s="4"/>
      <c r="M103" s="4"/>
      <c r="N103" s="4"/>
      <c r="O103" s="66"/>
      <c r="P103" s="4"/>
      <c r="Q103" s="4"/>
      <c r="R103" s="4"/>
      <c r="S103" s="6" t="str">
        <f t="shared" si="9"/>
        <v> </v>
      </c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>
      <c r="A104" s="75">
        <f t="shared" si="8"/>
      </c>
      <c r="B104" s="72"/>
      <c r="C104" s="72"/>
      <c r="D104" s="73"/>
      <c r="E104" s="74"/>
      <c r="F104" s="74"/>
      <c r="G104" s="89"/>
      <c r="H104" s="52">
        <f t="shared" si="7"/>
      </c>
      <c r="I104" s="4"/>
      <c r="J104" s="4"/>
      <c r="K104" s="4"/>
      <c r="L104" s="4"/>
      <c r="M104" s="4"/>
      <c r="N104" s="4"/>
      <c r="O104" s="66"/>
      <c r="P104" s="4"/>
      <c r="Q104" s="4"/>
      <c r="R104" s="4"/>
      <c r="S104" s="7" t="str">
        <f t="shared" si="9"/>
        <v> </v>
      </c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>
      <c r="A105" s="75">
        <f t="shared" si="8"/>
      </c>
      <c r="B105" s="72"/>
      <c r="C105" s="72"/>
      <c r="D105" s="73"/>
      <c r="E105" s="74"/>
      <c r="F105" s="74"/>
      <c r="G105" s="89"/>
      <c r="H105" s="52">
        <f t="shared" si="7"/>
      </c>
      <c r="I105" s="4"/>
      <c r="J105" s="4"/>
      <c r="K105" s="4"/>
      <c r="L105" s="4"/>
      <c r="M105" s="4"/>
      <c r="N105" s="4"/>
      <c r="O105" s="66"/>
      <c r="P105" s="4"/>
      <c r="Q105" s="4"/>
      <c r="R105" s="4"/>
      <c r="S105" s="6" t="str">
        <f t="shared" si="9"/>
        <v> 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2.75">
      <c r="A106" s="75">
        <f t="shared" si="8"/>
      </c>
      <c r="B106" s="72"/>
      <c r="C106" s="72"/>
      <c r="D106" s="73"/>
      <c r="E106" s="74"/>
      <c r="F106" s="74"/>
      <c r="G106" s="89"/>
      <c r="H106" s="52">
        <f t="shared" si="7"/>
      </c>
      <c r="I106" s="4"/>
      <c r="J106" s="4"/>
      <c r="K106" s="4"/>
      <c r="L106" s="4"/>
      <c r="M106" s="4"/>
      <c r="N106" s="4"/>
      <c r="O106" s="66"/>
      <c r="P106" s="4"/>
      <c r="Q106" s="4"/>
      <c r="R106" s="4"/>
      <c r="S106" s="7" t="str">
        <f t="shared" si="9"/>
        <v> </v>
      </c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2.75">
      <c r="A107" s="75">
        <f t="shared" si="8"/>
      </c>
      <c r="B107" s="72"/>
      <c r="C107" s="72"/>
      <c r="D107" s="73"/>
      <c r="E107" s="74"/>
      <c r="F107" s="74"/>
      <c r="G107" s="89"/>
      <c r="H107" s="52">
        <f t="shared" si="7"/>
      </c>
      <c r="I107" s="4"/>
      <c r="J107" s="4"/>
      <c r="K107" s="4"/>
      <c r="L107" s="4"/>
      <c r="M107" s="4"/>
      <c r="N107" s="4"/>
      <c r="O107" s="66"/>
      <c r="P107" s="4"/>
      <c r="Q107" s="4"/>
      <c r="R107" s="4"/>
      <c r="S107" s="6" t="str">
        <f t="shared" si="9"/>
        <v> </v>
      </c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2.75">
      <c r="A108" s="75">
        <f t="shared" si="8"/>
      </c>
      <c r="B108" s="72"/>
      <c r="C108" s="72"/>
      <c r="D108" s="73"/>
      <c r="E108" s="74"/>
      <c r="F108" s="74"/>
      <c r="G108" s="89"/>
      <c r="H108" s="52">
        <f t="shared" si="7"/>
      </c>
      <c r="I108" s="4"/>
      <c r="J108" s="4"/>
      <c r="K108" s="4"/>
      <c r="L108" s="4"/>
      <c r="M108" s="4"/>
      <c r="N108" s="4"/>
      <c r="O108" s="66"/>
      <c r="P108" s="4"/>
      <c r="Q108" s="4"/>
      <c r="R108" s="4"/>
      <c r="S108" s="7" t="str">
        <f t="shared" si="9"/>
        <v> 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2.75">
      <c r="A109" s="75">
        <f t="shared" si="8"/>
      </c>
      <c r="B109" s="72"/>
      <c r="C109" s="72"/>
      <c r="D109" s="73"/>
      <c r="E109" s="74"/>
      <c r="F109" s="74"/>
      <c r="G109" s="89"/>
      <c r="H109" s="52">
        <f t="shared" si="7"/>
      </c>
      <c r="I109" s="4"/>
      <c r="J109" s="4"/>
      <c r="K109" s="4"/>
      <c r="L109" s="4"/>
      <c r="M109" s="4"/>
      <c r="N109" s="4"/>
      <c r="O109" s="66"/>
      <c r="P109" s="4"/>
      <c r="Q109" s="4"/>
      <c r="R109" s="4"/>
      <c r="S109" s="6" t="str">
        <f t="shared" si="9"/>
        <v> </v>
      </c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2.75">
      <c r="A110" s="75">
        <f t="shared" si="8"/>
      </c>
      <c r="B110" s="72"/>
      <c r="C110" s="72"/>
      <c r="D110" s="73"/>
      <c r="E110" s="74"/>
      <c r="F110" s="74"/>
      <c r="G110" s="89"/>
      <c r="H110" s="52">
        <f t="shared" si="7"/>
      </c>
      <c r="I110" s="4"/>
      <c r="J110" s="4"/>
      <c r="K110" s="4"/>
      <c r="L110" s="4"/>
      <c r="M110" s="4"/>
      <c r="N110" s="4"/>
      <c r="O110" s="66"/>
      <c r="P110" s="4"/>
      <c r="Q110" s="4"/>
      <c r="R110" s="4"/>
      <c r="S110" s="7" t="str">
        <f t="shared" si="9"/>
        <v> </v>
      </c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2.75">
      <c r="A111" s="75">
        <f t="shared" si="8"/>
      </c>
      <c r="B111" s="72"/>
      <c r="C111" s="72"/>
      <c r="D111" s="73"/>
      <c r="E111" s="74"/>
      <c r="F111" s="74"/>
      <c r="G111" s="89"/>
      <c r="H111" s="52">
        <f t="shared" si="7"/>
      </c>
      <c r="I111" s="4"/>
      <c r="J111" s="4"/>
      <c r="K111" s="4"/>
      <c r="L111" s="4"/>
      <c r="M111" s="4"/>
      <c r="N111" s="4"/>
      <c r="O111" s="66"/>
      <c r="P111" s="4"/>
      <c r="Q111" s="4"/>
      <c r="R111" s="4"/>
      <c r="S111" s="6" t="str">
        <f t="shared" si="9"/>
        <v> 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2.75">
      <c r="A112" s="75">
        <f t="shared" si="8"/>
      </c>
      <c r="B112" s="72"/>
      <c r="C112" s="72"/>
      <c r="D112" s="73"/>
      <c r="E112" s="74"/>
      <c r="F112" s="74"/>
      <c r="G112" s="89"/>
      <c r="H112" s="52">
        <f t="shared" si="7"/>
      </c>
      <c r="I112" s="4"/>
      <c r="J112" s="4"/>
      <c r="K112" s="4"/>
      <c r="L112" s="4"/>
      <c r="M112" s="4"/>
      <c r="N112" s="4"/>
      <c r="O112" s="66"/>
      <c r="P112" s="4"/>
      <c r="Q112" s="4"/>
      <c r="R112" s="4"/>
      <c r="S112" s="7" t="str">
        <f t="shared" si="9"/>
        <v> 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2.75">
      <c r="A113" s="75">
        <f t="shared" si="8"/>
      </c>
      <c r="B113" s="72"/>
      <c r="C113" s="72"/>
      <c r="D113" s="73"/>
      <c r="E113" s="74"/>
      <c r="F113" s="74"/>
      <c r="G113" s="89"/>
      <c r="H113" s="52">
        <f t="shared" si="7"/>
      </c>
      <c r="I113" s="4"/>
      <c r="J113" s="4"/>
      <c r="K113" s="4"/>
      <c r="L113" s="4"/>
      <c r="M113" s="4"/>
      <c r="N113" s="4"/>
      <c r="O113" s="66"/>
      <c r="P113" s="4"/>
      <c r="Q113" s="4"/>
      <c r="R113" s="4"/>
      <c r="S113" s="6" t="str">
        <f t="shared" si="9"/>
        <v> 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2.75">
      <c r="A114" s="75">
        <f t="shared" si="8"/>
      </c>
      <c r="B114" s="72"/>
      <c r="C114" s="72"/>
      <c r="D114" s="73"/>
      <c r="E114" s="74"/>
      <c r="F114" s="74"/>
      <c r="G114" s="89"/>
      <c r="H114" s="52">
        <f t="shared" si="7"/>
      </c>
      <c r="I114" s="4"/>
      <c r="J114" s="4"/>
      <c r="K114" s="4"/>
      <c r="L114" s="4"/>
      <c r="M114" s="4"/>
      <c r="N114" s="4"/>
      <c r="O114" s="66"/>
      <c r="P114" s="4"/>
      <c r="Q114" s="4"/>
      <c r="R114" s="4"/>
      <c r="S114" s="7" t="str">
        <f t="shared" si="9"/>
        <v> 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2.75">
      <c r="A115" s="75">
        <f t="shared" si="8"/>
      </c>
      <c r="B115" s="72"/>
      <c r="C115" s="72"/>
      <c r="D115" s="73"/>
      <c r="E115" s="74"/>
      <c r="F115" s="74"/>
      <c r="G115" s="89"/>
      <c r="H115" s="52">
        <f t="shared" si="7"/>
      </c>
      <c r="I115" s="4"/>
      <c r="J115" s="4"/>
      <c r="K115" s="4"/>
      <c r="L115" s="4"/>
      <c r="M115" s="4"/>
      <c r="N115" s="4"/>
      <c r="O115" s="66"/>
      <c r="P115" s="4"/>
      <c r="Q115" s="4"/>
      <c r="R115" s="4"/>
      <c r="S115" s="6" t="str">
        <f t="shared" si="9"/>
        <v> 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2.75">
      <c r="A116" s="75">
        <f t="shared" si="8"/>
      </c>
      <c r="B116" s="72"/>
      <c r="C116" s="72"/>
      <c r="D116" s="73"/>
      <c r="E116" s="74"/>
      <c r="F116" s="74"/>
      <c r="G116" s="89"/>
      <c r="H116" s="52">
        <f t="shared" si="7"/>
      </c>
      <c r="I116" s="4"/>
      <c r="J116" s="4"/>
      <c r="K116" s="4"/>
      <c r="L116" s="4"/>
      <c r="M116" s="4"/>
      <c r="N116" s="4"/>
      <c r="O116" s="66"/>
      <c r="P116" s="4"/>
      <c r="Q116" s="4"/>
      <c r="R116" s="4"/>
      <c r="S116" s="7" t="str">
        <f t="shared" si="9"/>
        <v> 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2.75">
      <c r="A117" s="75">
        <f t="shared" si="8"/>
      </c>
      <c r="B117" s="72"/>
      <c r="C117" s="72"/>
      <c r="D117" s="73"/>
      <c r="E117" s="74"/>
      <c r="F117" s="74"/>
      <c r="G117" s="89"/>
      <c r="H117" s="52">
        <f t="shared" si="7"/>
      </c>
      <c r="I117" s="4"/>
      <c r="J117" s="4"/>
      <c r="K117" s="4"/>
      <c r="L117" s="4"/>
      <c r="M117" s="4"/>
      <c r="N117" s="4"/>
      <c r="O117" s="66"/>
      <c r="P117" s="4"/>
      <c r="Q117" s="4"/>
      <c r="R117" s="4"/>
      <c r="S117" s="6" t="str">
        <f t="shared" si="9"/>
        <v> </v>
      </c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2.75">
      <c r="A118" s="75">
        <f t="shared" si="8"/>
      </c>
      <c r="B118" s="72"/>
      <c r="C118" s="72"/>
      <c r="D118" s="73"/>
      <c r="E118" s="74"/>
      <c r="F118" s="74"/>
      <c r="G118" s="89"/>
      <c r="H118" s="52">
        <f t="shared" si="7"/>
      </c>
      <c r="I118" s="4"/>
      <c r="J118" s="4"/>
      <c r="K118" s="4"/>
      <c r="L118" s="4"/>
      <c r="M118" s="4"/>
      <c r="N118" s="4"/>
      <c r="O118" s="66"/>
      <c r="P118" s="4"/>
      <c r="Q118" s="4"/>
      <c r="R118" s="4"/>
      <c r="S118" s="7" t="str">
        <f t="shared" si="9"/>
        <v> </v>
      </c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2.75">
      <c r="A119" s="75">
        <f t="shared" si="8"/>
      </c>
      <c r="B119" s="72"/>
      <c r="C119" s="72"/>
      <c r="D119" s="73"/>
      <c r="E119" s="74"/>
      <c r="F119" s="74"/>
      <c r="G119" s="89"/>
      <c r="H119" s="52">
        <f t="shared" si="7"/>
      </c>
      <c r="I119" s="4"/>
      <c r="J119" s="4"/>
      <c r="K119" s="4"/>
      <c r="L119" s="4"/>
      <c r="M119" s="4"/>
      <c r="N119" s="4"/>
      <c r="O119" s="66"/>
      <c r="P119" s="4"/>
      <c r="Q119" s="4"/>
      <c r="R119" s="4"/>
      <c r="S119" s="6" t="str">
        <f t="shared" si="9"/>
        <v> </v>
      </c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2.75">
      <c r="A120" s="75">
        <f t="shared" si="8"/>
      </c>
      <c r="B120" s="72"/>
      <c r="C120" s="72"/>
      <c r="D120" s="73"/>
      <c r="E120" s="74"/>
      <c r="F120" s="74"/>
      <c r="G120" s="89"/>
      <c r="H120" s="52">
        <f t="shared" si="7"/>
      </c>
      <c r="I120" s="4"/>
      <c r="J120" s="4"/>
      <c r="K120" s="4"/>
      <c r="L120" s="4"/>
      <c r="M120" s="4"/>
      <c r="N120" s="4"/>
      <c r="O120" s="66"/>
      <c r="P120" s="4"/>
      <c r="Q120" s="4"/>
      <c r="R120" s="4"/>
      <c r="S120" s="7" t="str">
        <f t="shared" si="9"/>
        <v> 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2.75">
      <c r="A121" s="75">
        <f t="shared" si="8"/>
      </c>
      <c r="B121" s="72"/>
      <c r="C121" s="72"/>
      <c r="D121" s="73"/>
      <c r="E121" s="74"/>
      <c r="F121" s="74"/>
      <c r="G121" s="89"/>
      <c r="H121" s="52">
        <f t="shared" si="7"/>
      </c>
      <c r="I121" s="4"/>
      <c r="J121" s="4"/>
      <c r="K121" s="4"/>
      <c r="L121" s="4"/>
      <c r="M121" s="4"/>
      <c r="N121" s="4"/>
      <c r="O121" s="66"/>
      <c r="P121" s="4"/>
      <c r="Q121" s="4"/>
      <c r="R121" s="4"/>
      <c r="S121" s="6" t="str">
        <f t="shared" si="9"/>
        <v> 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2.75">
      <c r="A122" s="75">
        <f t="shared" si="8"/>
      </c>
      <c r="B122" s="72"/>
      <c r="C122" s="72"/>
      <c r="D122" s="73"/>
      <c r="E122" s="74"/>
      <c r="F122" s="74"/>
      <c r="G122" s="89"/>
      <c r="H122" s="52">
        <f t="shared" si="7"/>
      </c>
      <c r="I122" s="4"/>
      <c r="J122" s="4"/>
      <c r="K122" s="4"/>
      <c r="L122" s="4"/>
      <c r="M122" s="4"/>
      <c r="N122" s="4"/>
      <c r="O122" s="66"/>
      <c r="P122" s="4"/>
      <c r="Q122" s="4"/>
      <c r="R122" s="4"/>
      <c r="S122" s="7" t="str">
        <f t="shared" si="9"/>
        <v> 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2.75">
      <c r="A123" s="75">
        <f t="shared" si="8"/>
      </c>
      <c r="B123" s="72"/>
      <c r="C123" s="72"/>
      <c r="D123" s="73"/>
      <c r="E123" s="74"/>
      <c r="F123" s="74"/>
      <c r="G123" s="89"/>
      <c r="H123" s="52">
        <f t="shared" si="7"/>
      </c>
      <c r="I123" s="4"/>
      <c r="J123" s="4"/>
      <c r="K123" s="4"/>
      <c r="L123" s="4"/>
      <c r="M123" s="4"/>
      <c r="N123" s="4"/>
      <c r="O123" s="66"/>
      <c r="P123" s="4"/>
      <c r="Q123" s="4"/>
      <c r="R123" s="4"/>
      <c r="S123" s="6" t="str">
        <f t="shared" si="9"/>
        <v> </v>
      </c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2.75">
      <c r="A124" s="75">
        <f t="shared" si="8"/>
      </c>
      <c r="B124" s="72"/>
      <c r="C124" s="72"/>
      <c r="D124" s="73"/>
      <c r="E124" s="74"/>
      <c r="F124" s="74"/>
      <c r="G124" s="89"/>
      <c r="H124" s="52">
        <f t="shared" si="7"/>
      </c>
      <c r="I124" s="4"/>
      <c r="J124" s="4"/>
      <c r="K124" s="4"/>
      <c r="L124" s="4"/>
      <c r="M124" s="4"/>
      <c r="N124" s="4"/>
      <c r="O124" s="66"/>
      <c r="P124" s="4"/>
      <c r="Q124" s="4"/>
      <c r="R124" s="4"/>
      <c r="S124" s="7" t="str">
        <f t="shared" si="9"/>
        <v> </v>
      </c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2.75">
      <c r="A125" s="75">
        <f t="shared" si="8"/>
      </c>
      <c r="B125" s="72"/>
      <c r="C125" s="72"/>
      <c r="D125" s="73"/>
      <c r="E125" s="74"/>
      <c r="F125" s="74"/>
      <c r="G125" s="89"/>
      <c r="H125" s="52">
        <f t="shared" si="7"/>
      </c>
      <c r="I125" s="4"/>
      <c r="J125" s="4"/>
      <c r="K125" s="4"/>
      <c r="L125" s="4"/>
      <c r="M125" s="4"/>
      <c r="N125" s="4"/>
      <c r="O125" s="66"/>
      <c r="P125" s="4"/>
      <c r="Q125" s="4"/>
      <c r="R125" s="4"/>
      <c r="S125" s="6" t="str">
        <f t="shared" si="9"/>
        <v> </v>
      </c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2.75">
      <c r="A126" s="75">
        <f t="shared" si="8"/>
      </c>
      <c r="B126" s="72"/>
      <c r="C126" s="72"/>
      <c r="D126" s="73"/>
      <c r="E126" s="74"/>
      <c r="F126" s="74"/>
      <c r="G126" s="89"/>
      <c r="H126" s="52">
        <f t="shared" si="7"/>
      </c>
      <c r="I126" s="4"/>
      <c r="J126" s="4"/>
      <c r="K126" s="4"/>
      <c r="L126" s="4"/>
      <c r="M126" s="4"/>
      <c r="N126" s="4"/>
      <c r="O126" s="66"/>
      <c r="P126" s="4"/>
      <c r="Q126" s="4"/>
      <c r="R126" s="4"/>
      <c r="S126" s="7" t="str">
        <f t="shared" si="9"/>
        <v> </v>
      </c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2.75">
      <c r="A127" s="75">
        <f t="shared" si="8"/>
      </c>
      <c r="B127" s="72"/>
      <c r="C127" s="72"/>
      <c r="D127" s="73"/>
      <c r="E127" s="74"/>
      <c r="F127" s="74"/>
      <c r="G127" s="89"/>
      <c r="H127" s="52">
        <f t="shared" si="7"/>
      </c>
      <c r="I127" s="4"/>
      <c r="J127" s="4"/>
      <c r="K127" s="4"/>
      <c r="L127" s="4"/>
      <c r="M127" s="4"/>
      <c r="N127" s="4"/>
      <c r="O127" s="66"/>
      <c r="P127" s="4"/>
      <c r="Q127" s="4"/>
      <c r="R127" s="4"/>
      <c r="S127" s="6" t="str">
        <f t="shared" si="9"/>
        <v> </v>
      </c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2.75">
      <c r="A128" s="75">
        <f t="shared" si="8"/>
      </c>
      <c r="B128" s="72"/>
      <c r="C128" s="72"/>
      <c r="D128" s="73"/>
      <c r="E128" s="74"/>
      <c r="F128" s="74"/>
      <c r="G128" s="89"/>
      <c r="H128" s="52">
        <f t="shared" si="7"/>
      </c>
      <c r="I128" s="4"/>
      <c r="J128" s="4"/>
      <c r="K128" s="4"/>
      <c r="L128" s="4"/>
      <c r="M128" s="4"/>
      <c r="N128" s="4"/>
      <c r="O128" s="66"/>
      <c r="P128" s="4"/>
      <c r="Q128" s="4"/>
      <c r="R128" s="4"/>
      <c r="S128" s="7" t="str">
        <f t="shared" si="9"/>
        <v> </v>
      </c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2.75">
      <c r="A129" s="75">
        <f t="shared" si="8"/>
      </c>
      <c r="B129" s="72"/>
      <c r="C129" s="72"/>
      <c r="D129" s="73"/>
      <c r="E129" s="74"/>
      <c r="F129" s="74"/>
      <c r="G129" s="89"/>
      <c r="H129" s="52">
        <f t="shared" si="7"/>
      </c>
      <c r="I129" s="4"/>
      <c r="J129" s="4"/>
      <c r="K129" s="4"/>
      <c r="L129" s="4"/>
      <c r="M129" s="4"/>
      <c r="N129" s="4"/>
      <c r="O129" s="66"/>
      <c r="P129" s="4"/>
      <c r="Q129" s="4"/>
      <c r="R129" s="4"/>
      <c r="S129" s="6" t="str">
        <f t="shared" si="9"/>
        <v> </v>
      </c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2.75">
      <c r="A130" s="75">
        <f t="shared" si="8"/>
      </c>
      <c r="B130" s="72"/>
      <c r="C130" s="72"/>
      <c r="D130" s="73"/>
      <c r="E130" s="74"/>
      <c r="F130" s="74"/>
      <c r="G130" s="89"/>
      <c r="H130" s="52">
        <f t="shared" si="7"/>
      </c>
      <c r="I130" s="4"/>
      <c r="J130" s="4"/>
      <c r="K130" s="4"/>
      <c r="L130" s="4"/>
      <c r="M130" s="4"/>
      <c r="N130" s="4"/>
      <c r="O130" s="66"/>
      <c r="P130" s="4"/>
      <c r="Q130" s="4"/>
      <c r="R130" s="4"/>
      <c r="S130" s="7" t="str">
        <f t="shared" si="9"/>
        <v> </v>
      </c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2.75">
      <c r="A131" s="75">
        <f t="shared" si="8"/>
      </c>
      <c r="B131" s="72"/>
      <c r="C131" s="72"/>
      <c r="D131" s="73"/>
      <c r="E131" s="74"/>
      <c r="F131" s="74"/>
      <c r="G131" s="89"/>
      <c r="H131" s="52">
        <f t="shared" si="7"/>
      </c>
      <c r="I131" s="4"/>
      <c r="J131" s="4"/>
      <c r="K131" s="4"/>
      <c r="L131" s="4"/>
      <c r="M131" s="4"/>
      <c r="N131" s="4"/>
      <c r="O131" s="66"/>
      <c r="P131" s="4"/>
      <c r="Q131" s="4"/>
      <c r="R131" s="4"/>
      <c r="S131" s="6" t="str">
        <f aca="true" t="shared" si="10" ref="S131:S152">IF(LEN(B131)=0," ",IF(MID(B131,LEN(B131),1)="á","Ž","M"))</f>
        <v> </v>
      </c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3.5" thickBot="1">
      <c r="A132" s="75">
        <f t="shared" si="8"/>
      </c>
      <c r="B132" s="72"/>
      <c r="C132" s="72"/>
      <c r="D132" s="73"/>
      <c r="E132" s="74"/>
      <c r="F132" s="74"/>
      <c r="G132" s="89"/>
      <c r="H132" s="52">
        <f aca="true" t="shared" si="11" ref="H132:H152">IF(S132&lt;&gt;"Ž",IF($O$2-D132&gt;39,IF($O$2-D132&gt;49,IF($O$2-D132&gt;59,IF($O$2-D132&gt;69,IF($O$2-D132&gt;90,"","E"),"D"),"C"),"B"),"A"),IF(S132="Ž",IF($O$2-D132&gt;34,IF($O$2-D132&gt;44,IF($O$2-D132&gt;90,"","H"),"G"),"F")))</f>
      </c>
      <c r="I132" s="4"/>
      <c r="J132" s="4"/>
      <c r="K132" s="4"/>
      <c r="L132" s="4"/>
      <c r="M132" s="4"/>
      <c r="N132" s="4"/>
      <c r="O132" s="66"/>
      <c r="P132" s="4"/>
      <c r="Q132" s="4"/>
      <c r="R132" s="4"/>
      <c r="S132" s="10" t="str">
        <f t="shared" si="10"/>
        <v> </v>
      </c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2.75">
      <c r="A133" s="75">
        <f aca="true" t="shared" si="12" ref="A133:A152">IF(B133&lt;&gt;0,A132+1,"")</f>
      </c>
      <c r="B133" s="72"/>
      <c r="C133" s="72"/>
      <c r="D133" s="73"/>
      <c r="E133" s="74"/>
      <c r="F133" s="74"/>
      <c r="G133" s="89"/>
      <c r="H133" s="52">
        <f t="shared" si="11"/>
      </c>
      <c r="I133" s="4"/>
      <c r="J133" s="4"/>
      <c r="K133" s="4"/>
      <c r="L133" s="4"/>
      <c r="M133" s="4"/>
      <c r="N133" s="4"/>
      <c r="O133" s="66"/>
      <c r="P133" s="4"/>
      <c r="Q133" s="4"/>
      <c r="R133" s="4"/>
      <c r="S133" s="11" t="str">
        <f t="shared" si="10"/>
        <v> </v>
      </c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2.75">
      <c r="A134" s="75">
        <f t="shared" si="12"/>
      </c>
      <c r="B134" s="72"/>
      <c r="C134" s="72"/>
      <c r="D134" s="73"/>
      <c r="E134" s="74"/>
      <c r="F134" s="74"/>
      <c r="G134" s="89"/>
      <c r="H134" s="52">
        <f t="shared" si="11"/>
      </c>
      <c r="I134" s="4"/>
      <c r="J134" s="4"/>
      <c r="K134" s="4"/>
      <c r="L134" s="4"/>
      <c r="M134" s="4"/>
      <c r="N134" s="4"/>
      <c r="O134" s="66"/>
      <c r="P134" s="4"/>
      <c r="Q134" s="4"/>
      <c r="R134" s="4"/>
      <c r="S134" s="7" t="str">
        <f t="shared" si="10"/>
        <v> </v>
      </c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2.75">
      <c r="A135" s="75">
        <f t="shared" si="12"/>
      </c>
      <c r="B135" s="72"/>
      <c r="C135" s="72"/>
      <c r="D135" s="73"/>
      <c r="E135" s="74"/>
      <c r="F135" s="74"/>
      <c r="G135" s="89"/>
      <c r="H135" s="52">
        <f t="shared" si="11"/>
      </c>
      <c r="I135" s="4"/>
      <c r="J135" s="4"/>
      <c r="K135" s="4"/>
      <c r="L135" s="4"/>
      <c r="M135" s="4"/>
      <c r="N135" s="4"/>
      <c r="O135" s="66"/>
      <c r="P135" s="4"/>
      <c r="Q135" s="4"/>
      <c r="R135" s="4"/>
      <c r="S135" s="6" t="str">
        <f t="shared" si="10"/>
        <v> </v>
      </c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2.75">
      <c r="A136" s="75">
        <f t="shared" si="12"/>
      </c>
      <c r="B136" s="72"/>
      <c r="C136" s="72"/>
      <c r="D136" s="73"/>
      <c r="E136" s="74"/>
      <c r="F136" s="74"/>
      <c r="G136" s="89"/>
      <c r="H136" s="52">
        <f t="shared" si="11"/>
      </c>
      <c r="I136" s="4"/>
      <c r="J136" s="4"/>
      <c r="K136" s="4"/>
      <c r="L136" s="4"/>
      <c r="M136" s="4"/>
      <c r="N136" s="4"/>
      <c r="O136" s="66"/>
      <c r="P136" s="4"/>
      <c r="Q136" s="4"/>
      <c r="R136" s="4"/>
      <c r="S136" s="7" t="str">
        <f t="shared" si="10"/>
        <v> 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2.75">
      <c r="A137" s="75">
        <f t="shared" si="12"/>
      </c>
      <c r="B137" s="72"/>
      <c r="C137" s="72"/>
      <c r="D137" s="73"/>
      <c r="E137" s="74"/>
      <c r="F137" s="74"/>
      <c r="G137" s="89"/>
      <c r="H137" s="52">
        <f t="shared" si="11"/>
      </c>
      <c r="I137" s="4"/>
      <c r="J137" s="4"/>
      <c r="K137" s="4"/>
      <c r="L137" s="4"/>
      <c r="M137" s="4"/>
      <c r="N137" s="4"/>
      <c r="O137" s="66"/>
      <c r="P137" s="4"/>
      <c r="Q137" s="4"/>
      <c r="R137" s="4"/>
      <c r="S137" s="6" t="str">
        <f t="shared" si="10"/>
        <v> </v>
      </c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2.75">
      <c r="A138" s="75">
        <f t="shared" si="12"/>
      </c>
      <c r="B138" s="72"/>
      <c r="C138" s="72"/>
      <c r="D138" s="73"/>
      <c r="E138" s="74"/>
      <c r="F138" s="74"/>
      <c r="G138" s="89"/>
      <c r="H138" s="52">
        <f t="shared" si="11"/>
      </c>
      <c r="I138" s="4"/>
      <c r="J138" s="4"/>
      <c r="K138" s="4"/>
      <c r="L138" s="4"/>
      <c r="M138" s="4"/>
      <c r="N138" s="4"/>
      <c r="O138" s="66"/>
      <c r="P138" s="4"/>
      <c r="Q138" s="4"/>
      <c r="R138" s="4"/>
      <c r="S138" s="7" t="str">
        <f t="shared" si="10"/>
        <v> </v>
      </c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2.75">
      <c r="A139" s="75">
        <f t="shared" si="12"/>
      </c>
      <c r="B139" s="72"/>
      <c r="C139" s="72"/>
      <c r="D139" s="73"/>
      <c r="E139" s="74"/>
      <c r="F139" s="74"/>
      <c r="G139" s="89"/>
      <c r="H139" s="52">
        <f t="shared" si="11"/>
      </c>
      <c r="I139" s="4"/>
      <c r="J139" s="4"/>
      <c r="K139" s="4"/>
      <c r="L139" s="4"/>
      <c r="M139" s="4"/>
      <c r="N139" s="4"/>
      <c r="O139" s="66"/>
      <c r="P139" s="4"/>
      <c r="Q139" s="4"/>
      <c r="R139" s="4"/>
      <c r="S139" s="6" t="str">
        <f t="shared" si="10"/>
        <v> </v>
      </c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2.75">
      <c r="A140" s="75">
        <f t="shared" si="12"/>
      </c>
      <c r="B140" s="72"/>
      <c r="C140" s="72"/>
      <c r="D140" s="73"/>
      <c r="E140" s="74"/>
      <c r="F140" s="74"/>
      <c r="G140" s="89"/>
      <c r="H140" s="52">
        <f t="shared" si="11"/>
      </c>
      <c r="I140" s="4"/>
      <c r="J140" s="4"/>
      <c r="K140" s="4"/>
      <c r="L140" s="4"/>
      <c r="M140" s="4"/>
      <c r="N140" s="4"/>
      <c r="O140" s="66"/>
      <c r="P140" s="4"/>
      <c r="Q140" s="4"/>
      <c r="R140" s="4"/>
      <c r="S140" s="7" t="str">
        <f t="shared" si="10"/>
        <v> </v>
      </c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2.75">
      <c r="A141" s="75">
        <f t="shared" si="12"/>
      </c>
      <c r="B141" s="72"/>
      <c r="C141" s="72"/>
      <c r="D141" s="73"/>
      <c r="E141" s="74"/>
      <c r="F141" s="74"/>
      <c r="G141" s="89"/>
      <c r="H141" s="52">
        <f t="shared" si="11"/>
      </c>
      <c r="I141" s="4"/>
      <c r="J141" s="4"/>
      <c r="K141" s="4"/>
      <c r="L141" s="4"/>
      <c r="M141" s="4"/>
      <c r="N141" s="4"/>
      <c r="O141" s="66"/>
      <c r="P141" s="4"/>
      <c r="Q141" s="4"/>
      <c r="R141" s="4"/>
      <c r="S141" s="6" t="str">
        <f t="shared" si="10"/>
        <v> </v>
      </c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2.75">
      <c r="A142" s="75">
        <f t="shared" si="12"/>
      </c>
      <c r="B142" s="72"/>
      <c r="C142" s="72"/>
      <c r="D142" s="73"/>
      <c r="E142" s="74"/>
      <c r="F142" s="74"/>
      <c r="G142" s="89"/>
      <c r="H142" s="52">
        <f t="shared" si="11"/>
      </c>
      <c r="I142" s="4"/>
      <c r="J142" s="4"/>
      <c r="K142" s="4"/>
      <c r="L142" s="4"/>
      <c r="M142" s="4"/>
      <c r="N142" s="4"/>
      <c r="O142" s="66"/>
      <c r="P142" s="4"/>
      <c r="Q142" s="4"/>
      <c r="R142" s="4"/>
      <c r="S142" s="7" t="str">
        <f t="shared" si="10"/>
        <v> </v>
      </c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2.75">
      <c r="A143" s="75">
        <f t="shared" si="12"/>
      </c>
      <c r="B143" s="72"/>
      <c r="C143" s="72"/>
      <c r="D143" s="73"/>
      <c r="E143" s="74"/>
      <c r="F143" s="74"/>
      <c r="G143" s="89"/>
      <c r="H143" s="52">
        <f t="shared" si="11"/>
      </c>
      <c r="I143" s="4"/>
      <c r="J143" s="4"/>
      <c r="K143" s="4"/>
      <c r="L143" s="4"/>
      <c r="M143" s="4"/>
      <c r="N143" s="4"/>
      <c r="O143" s="66"/>
      <c r="P143" s="4"/>
      <c r="Q143" s="4"/>
      <c r="R143" s="4"/>
      <c r="S143" s="6" t="str">
        <f t="shared" si="10"/>
        <v> </v>
      </c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2.75">
      <c r="A144" s="75">
        <f t="shared" si="12"/>
      </c>
      <c r="B144" s="72"/>
      <c r="C144" s="72"/>
      <c r="D144" s="73"/>
      <c r="E144" s="74"/>
      <c r="F144" s="74"/>
      <c r="G144" s="89"/>
      <c r="H144" s="52">
        <f t="shared" si="11"/>
      </c>
      <c r="I144" s="4"/>
      <c r="J144" s="4"/>
      <c r="K144" s="4"/>
      <c r="L144" s="4"/>
      <c r="M144" s="4"/>
      <c r="N144" s="4"/>
      <c r="O144" s="66"/>
      <c r="P144" s="4"/>
      <c r="Q144" s="4"/>
      <c r="R144" s="4"/>
      <c r="S144" s="7" t="str">
        <f t="shared" si="10"/>
        <v> </v>
      </c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2.75">
      <c r="A145" s="75">
        <f t="shared" si="12"/>
      </c>
      <c r="B145" s="72"/>
      <c r="C145" s="72"/>
      <c r="D145" s="73"/>
      <c r="E145" s="74"/>
      <c r="F145" s="74"/>
      <c r="G145" s="89"/>
      <c r="H145" s="52">
        <f t="shared" si="11"/>
      </c>
      <c r="I145" s="4"/>
      <c r="J145" s="4"/>
      <c r="K145" s="4"/>
      <c r="L145" s="4"/>
      <c r="M145" s="4"/>
      <c r="N145" s="4"/>
      <c r="O145" s="66"/>
      <c r="P145" s="4"/>
      <c r="Q145" s="4"/>
      <c r="R145" s="4"/>
      <c r="S145" s="6" t="str">
        <f t="shared" si="10"/>
        <v> </v>
      </c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2.75">
      <c r="A146" s="75">
        <f t="shared" si="12"/>
      </c>
      <c r="B146" s="72"/>
      <c r="C146" s="72"/>
      <c r="D146" s="73"/>
      <c r="E146" s="74"/>
      <c r="F146" s="74"/>
      <c r="G146" s="89"/>
      <c r="H146" s="52">
        <f t="shared" si="11"/>
      </c>
      <c r="I146" s="4"/>
      <c r="J146" s="4"/>
      <c r="K146" s="4"/>
      <c r="L146" s="4"/>
      <c r="M146" s="4"/>
      <c r="N146" s="4"/>
      <c r="O146" s="66"/>
      <c r="P146" s="4"/>
      <c r="Q146" s="4"/>
      <c r="R146" s="4"/>
      <c r="S146" s="7" t="str">
        <f t="shared" si="10"/>
        <v> </v>
      </c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2.75">
      <c r="A147" s="75">
        <f t="shared" si="12"/>
      </c>
      <c r="B147" s="72"/>
      <c r="C147" s="72"/>
      <c r="D147" s="73"/>
      <c r="E147" s="74"/>
      <c r="F147" s="74"/>
      <c r="G147" s="89"/>
      <c r="H147" s="52">
        <f t="shared" si="11"/>
      </c>
      <c r="I147" s="4"/>
      <c r="J147" s="4"/>
      <c r="K147" s="4"/>
      <c r="L147" s="4"/>
      <c r="M147" s="4"/>
      <c r="N147" s="4"/>
      <c r="O147" s="66"/>
      <c r="P147" s="4"/>
      <c r="Q147" s="4"/>
      <c r="R147" s="4"/>
      <c r="S147" s="6" t="str">
        <f t="shared" si="10"/>
        <v> </v>
      </c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2.75">
      <c r="A148" s="75">
        <f t="shared" si="12"/>
      </c>
      <c r="B148" s="72"/>
      <c r="C148" s="72"/>
      <c r="D148" s="73"/>
      <c r="E148" s="74"/>
      <c r="F148" s="74"/>
      <c r="G148" s="89"/>
      <c r="H148" s="52">
        <f t="shared" si="11"/>
      </c>
      <c r="I148" s="4"/>
      <c r="J148" s="4"/>
      <c r="K148" s="4"/>
      <c r="L148" s="4"/>
      <c r="M148" s="4"/>
      <c r="N148" s="4"/>
      <c r="O148" s="66"/>
      <c r="P148" s="4"/>
      <c r="Q148" s="4"/>
      <c r="R148" s="4"/>
      <c r="S148" s="7" t="str">
        <f t="shared" si="10"/>
        <v> </v>
      </c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2.75">
      <c r="A149" s="75">
        <f t="shared" si="12"/>
      </c>
      <c r="B149" s="72"/>
      <c r="C149" s="72"/>
      <c r="D149" s="73"/>
      <c r="E149" s="74"/>
      <c r="F149" s="74"/>
      <c r="G149" s="89"/>
      <c r="H149" s="52">
        <f t="shared" si="11"/>
      </c>
      <c r="I149" s="4"/>
      <c r="J149" s="4"/>
      <c r="K149" s="4"/>
      <c r="L149" s="4"/>
      <c r="M149" s="4"/>
      <c r="N149" s="4"/>
      <c r="O149" s="66"/>
      <c r="P149" s="4"/>
      <c r="Q149" s="4"/>
      <c r="R149" s="4"/>
      <c r="S149" s="6" t="str">
        <f t="shared" si="10"/>
        <v> </v>
      </c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2.75">
      <c r="A150" s="75">
        <f t="shared" si="12"/>
      </c>
      <c r="B150" s="72"/>
      <c r="C150" s="72"/>
      <c r="D150" s="73"/>
      <c r="E150" s="74"/>
      <c r="F150" s="74"/>
      <c r="G150" s="89"/>
      <c r="H150" s="52">
        <f t="shared" si="11"/>
      </c>
      <c r="I150" s="4"/>
      <c r="J150" s="4"/>
      <c r="K150" s="4"/>
      <c r="L150" s="4"/>
      <c r="M150" s="4"/>
      <c r="N150" s="4"/>
      <c r="O150" s="66"/>
      <c r="P150" s="4"/>
      <c r="Q150" s="4"/>
      <c r="R150" s="4"/>
      <c r="S150" s="7" t="str">
        <f t="shared" si="10"/>
        <v> </v>
      </c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2.75">
      <c r="A151" s="75">
        <f t="shared" si="12"/>
      </c>
      <c r="B151" s="72"/>
      <c r="C151" s="72"/>
      <c r="D151" s="73"/>
      <c r="E151" s="74"/>
      <c r="F151" s="74"/>
      <c r="G151" s="89"/>
      <c r="H151" s="52">
        <f t="shared" si="11"/>
      </c>
      <c r="I151" s="4"/>
      <c r="J151" s="4"/>
      <c r="K151" s="4"/>
      <c r="L151" s="4"/>
      <c r="M151" s="4"/>
      <c r="N151" s="4"/>
      <c r="O151" s="66"/>
      <c r="P151" s="4"/>
      <c r="Q151" s="4"/>
      <c r="R151" s="4"/>
      <c r="S151" s="6" t="str">
        <f t="shared" si="10"/>
        <v> </v>
      </c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3.5" thickBot="1">
      <c r="A152" s="76">
        <f t="shared" si="12"/>
      </c>
      <c r="B152" s="77"/>
      <c r="C152" s="77"/>
      <c r="D152" s="78"/>
      <c r="E152" s="79"/>
      <c r="F152" s="79"/>
      <c r="G152" s="90"/>
      <c r="H152" s="80">
        <f t="shared" si="11"/>
      </c>
      <c r="I152" s="4"/>
      <c r="J152" s="4"/>
      <c r="K152" s="4"/>
      <c r="L152" s="4"/>
      <c r="M152" s="4"/>
      <c r="N152" s="4"/>
      <c r="O152" s="66"/>
      <c r="P152" s="4"/>
      <c r="Q152" s="4"/>
      <c r="R152" s="4"/>
      <c r="S152" s="10" t="str">
        <f t="shared" si="10"/>
        <v> </v>
      </c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</sheetData>
  <sheetProtection formatCells="0" formatColumns="0" formatRows="0" selectLockedCells="1" sort="0"/>
  <mergeCells count="2">
    <mergeCell ref="K6:M6"/>
    <mergeCell ref="A1:H1"/>
  </mergeCells>
  <printOptions horizontalCentered="1"/>
  <pageMargins left="0.12" right="0.15748031496062992" top="0.7874015748031497" bottom="0.3937007874015748" header="0.5118110236220472" footer="0.5118110236220472"/>
  <pageSetup horizontalDpi="600" verticalDpi="600" orientation="portrait" paperSize="9" scale="75" r:id="rId2"/>
  <headerFooter alignWithMargins="0">
    <oddHeader>&amp;C&amp;P/&amp;N&amp;R&amp;D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CF186"/>
  <sheetViews>
    <sheetView showGridLines="0" zoomScalePageLayoutView="0" workbookViewId="0" topLeftCell="A37">
      <selection activeCell="G61" sqref="G61"/>
    </sheetView>
  </sheetViews>
  <sheetFormatPr defaultColWidth="9.140625" defaultRowHeight="12.75"/>
  <cols>
    <col min="1" max="1" width="4.00390625" style="64" bestFit="1" customWidth="1"/>
    <col min="2" max="2" width="9.140625" style="32" customWidth="1"/>
    <col min="3" max="4" width="15.7109375" style="32" customWidth="1"/>
    <col min="5" max="5" width="9.140625" style="13" bestFit="1" customWidth="1"/>
    <col min="6" max="6" width="28.421875" style="32" bestFit="1" customWidth="1"/>
    <col min="7" max="7" width="10.421875" style="32" customWidth="1"/>
    <col min="8" max="8" width="10.00390625" style="32" customWidth="1"/>
    <col min="9" max="9" width="13.140625" style="32" customWidth="1"/>
    <col min="10" max="16384" width="9.140625" style="32" customWidth="1"/>
  </cols>
  <sheetData>
    <row r="1" spans="1:84" ht="28.5" customHeight="1">
      <c r="A1" s="160" t="str">
        <f>"Startovní listina - Malý svratecký maratón "&amp;'Prezenční listina'!O2</f>
        <v>Startovní listina - Malý svratecký maratón 2012</v>
      </c>
      <c r="B1" s="161"/>
      <c r="C1" s="161"/>
      <c r="D1" s="161"/>
      <c r="E1" s="161"/>
      <c r="F1" s="161"/>
      <c r="G1" s="162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</row>
    <row r="2" spans="1:84" ht="20.25" customHeight="1">
      <c r="A2" s="166" t="s">
        <v>141</v>
      </c>
      <c r="B2" s="167"/>
      <c r="C2" s="167"/>
      <c r="D2" s="167"/>
      <c r="E2" s="167"/>
      <c r="F2" s="167"/>
      <c r="G2" s="168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</row>
    <row r="3" spans="1:84" ht="21.75" customHeight="1" thickBot="1">
      <c r="A3" s="163" t="str">
        <f>'Prezenční listina'!O2-1953&amp;". ročník"</f>
        <v>59. ročník</v>
      </c>
      <c r="B3" s="164"/>
      <c r="C3" s="164"/>
      <c r="D3" s="164"/>
      <c r="E3" s="164"/>
      <c r="F3" s="164"/>
      <c r="G3" s="165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</row>
    <row r="4" spans="1:84" ht="26.25" customHeight="1" thickBot="1">
      <c r="A4" s="41"/>
      <c r="B4" s="42" t="s">
        <v>7</v>
      </c>
      <c r="C4" s="43" t="s">
        <v>6</v>
      </c>
      <c r="D4" s="43" t="s">
        <v>0</v>
      </c>
      <c r="E4" s="43" t="s">
        <v>1</v>
      </c>
      <c r="F4" s="43" t="s">
        <v>4</v>
      </c>
      <c r="G4" s="44" t="s">
        <v>3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</row>
    <row r="5" spans="1:84" ht="12.75">
      <c r="A5" s="45">
        <v>1</v>
      </c>
      <c r="B5" s="46">
        <f>IF('Prezenční listina'!F54=0,"",'Prezenční listina'!F54)</f>
        <v>1</v>
      </c>
      <c r="C5" s="46" t="str">
        <f>IF('Prezenční listina'!B54=0,"",'Prezenční listina'!B54)</f>
        <v>Rozman</v>
      </c>
      <c r="D5" s="46" t="str">
        <f>IF('Prezenční listina'!C54=0,"",'Prezenční listina'!C54)</f>
        <v>Ladislav</v>
      </c>
      <c r="E5" s="47">
        <f>IF('Prezenční listina'!D54=0,"",'Prezenční listina'!D54)</f>
        <v>1954</v>
      </c>
      <c r="F5" s="47" t="str">
        <f>IF('Prezenční listina'!E54=0,"",'Prezenční listina'!E54)</f>
        <v>Cyklo LASL Brno</v>
      </c>
      <c r="G5" s="48" t="str">
        <f>'Prezenční listina'!H54</f>
        <v>C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</row>
    <row r="6" spans="1:84" ht="12.75">
      <c r="A6" s="49">
        <f aca="true" t="shared" si="0" ref="A6:A38">IF(C6="","",A5+1)</f>
        <v>2</v>
      </c>
      <c r="B6" s="50">
        <f>IF('Prezenční listina'!F36=0,"",'Prezenční listina'!F36)</f>
        <v>3</v>
      </c>
      <c r="C6" s="50" t="str">
        <f>IF('Prezenční listina'!B36=0,"",'Prezenční listina'!B36)</f>
        <v>Podveský</v>
      </c>
      <c r="D6" s="50" t="str">
        <f>IF('Prezenční listina'!C36=0,"",'Prezenční listina'!C36)</f>
        <v>Radek</v>
      </c>
      <c r="E6" s="51">
        <f>IF('Prezenční listina'!D36=0,"",'Prezenční listina'!D36)</f>
        <v>1973</v>
      </c>
      <c r="F6" s="51" t="str">
        <f>IF('Prezenční listina'!E36=0,"",'Prezenční listina'!E36)</f>
        <v>Dolní Kounice</v>
      </c>
      <c r="G6" s="52" t="str">
        <f>'Prezenční listina'!H36</f>
        <v>A</v>
      </c>
      <c r="H6" s="53"/>
      <c r="I6" s="53"/>
      <c r="J6" s="53"/>
      <c r="K6" s="40"/>
      <c r="L6" s="53"/>
      <c r="M6" s="53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</row>
    <row r="7" spans="1:84" ht="12.75">
      <c r="A7" s="49">
        <f t="shared" si="0"/>
        <v>3</v>
      </c>
      <c r="B7" s="50">
        <f>IF('Prezenční listina'!F55=0,"",'Prezenční listina'!F55)</f>
        <v>4</v>
      </c>
      <c r="C7" s="50" t="str">
        <f>IF('Prezenční listina'!B55=0,"",'Prezenční listina'!B55)</f>
        <v>Kubík</v>
      </c>
      <c r="D7" s="50" t="str">
        <f>IF('Prezenční listina'!C55=0,"",'Prezenční listina'!C55)</f>
        <v>Oldřich</v>
      </c>
      <c r="E7" s="51">
        <f>IF('Prezenční listina'!D55=0,"",'Prezenční listina'!D55)</f>
        <v>1981</v>
      </c>
      <c r="F7" s="51" t="str">
        <f>IF('Prezenční listina'!E55=0,"",'Prezenční listina'!E55)</f>
        <v>TJ Jiskra Vír</v>
      </c>
      <c r="G7" s="52" t="str">
        <f>'Prezenční listina'!H55</f>
        <v>A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</row>
    <row r="8" spans="1:84" ht="12.75">
      <c r="A8" s="49">
        <f t="shared" si="0"/>
        <v>4</v>
      </c>
      <c r="B8" s="50">
        <f>IF('Prezenční listina'!F42=0,"",'Prezenční listina'!F42)</f>
        <v>5</v>
      </c>
      <c r="C8" s="50" t="str">
        <f>IF('Prezenční listina'!B42=0,"",'Prezenční listina'!B42)</f>
        <v>Selucký</v>
      </c>
      <c r="D8" s="50" t="str">
        <f>IF('Prezenční listina'!C42=0,"",'Prezenční listina'!C42)</f>
        <v>Zbyněk</v>
      </c>
      <c r="E8" s="51">
        <f>IF('Prezenční listina'!D42=0,"",'Prezenční listina'!D42)</f>
        <v>1968</v>
      </c>
      <c r="F8" s="51" t="str">
        <f>IF('Prezenční listina'!E42=0,"",'Prezenční listina'!E42)</f>
        <v>Kyjov</v>
      </c>
      <c r="G8" s="52" t="str">
        <f>'Prezenční listina'!H42</f>
        <v>B</v>
      </c>
      <c r="H8" s="53"/>
      <c r="I8" s="53"/>
      <c r="J8" s="53"/>
      <c r="K8" s="40"/>
      <c r="L8" s="53"/>
      <c r="M8" s="53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</row>
    <row r="9" spans="1:84" ht="12.75">
      <c r="A9" s="49">
        <f t="shared" si="0"/>
        <v>5</v>
      </c>
      <c r="B9" s="50">
        <f>IF('Prezenční listina'!F56=0,"",'Prezenční listina'!F56)</f>
        <v>6</v>
      </c>
      <c r="C9" s="50" t="str">
        <f>IF('Prezenční listina'!B56=0,"",'Prezenční listina'!B56)</f>
        <v>Navrátilová</v>
      </c>
      <c r="D9" s="50" t="str">
        <f>IF('Prezenční listina'!C56=0,"",'Prezenční listina'!C56)</f>
        <v>Vlasta</v>
      </c>
      <c r="E9" s="51">
        <f>IF('Prezenční listina'!D56=0,"",'Prezenční listina'!D56)</f>
        <v>1983</v>
      </c>
      <c r="F9" s="51" t="str">
        <f>IF('Prezenční listina'!E56=0,"",'Prezenční listina'!E56)</f>
        <v>TJ Jiskra Vír</v>
      </c>
      <c r="G9" s="52" t="str">
        <f>'Prezenční listina'!H56</f>
        <v>F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</row>
    <row r="10" spans="1:84" ht="12.75">
      <c r="A10" s="49">
        <f t="shared" si="0"/>
        <v>6</v>
      </c>
      <c r="B10" s="50">
        <f>IF('Prezenční listina'!F15=0,"",'Prezenční listina'!F15)</f>
        <v>7</v>
      </c>
      <c r="C10" s="50" t="str">
        <f>IF('Prezenční listina'!B15=0,"",'Prezenční listina'!B15)</f>
        <v>Havránek</v>
      </c>
      <c r="D10" s="50" t="str">
        <f>IF('Prezenční listina'!C15=0,"",'Prezenční listina'!C15)</f>
        <v>Jan</v>
      </c>
      <c r="E10" s="51">
        <f>IF('Prezenční listina'!D15=0,"",'Prezenční listina'!D15)</f>
        <v>1977</v>
      </c>
      <c r="F10" s="51" t="str">
        <f>IF('Prezenční listina'!E15=0,"",'Prezenční listina'!E15)</f>
        <v>Brno</v>
      </c>
      <c r="G10" s="52" t="str">
        <f>'Prezenční listina'!H15</f>
        <v>A</v>
      </c>
      <c r="H10" s="53"/>
      <c r="I10" s="53"/>
      <c r="J10" s="53"/>
      <c r="K10" s="40"/>
      <c r="L10" s="53"/>
      <c r="M10" s="53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</row>
    <row r="11" spans="1:84" ht="12.75">
      <c r="A11" s="49">
        <f t="shared" si="0"/>
        <v>7</v>
      </c>
      <c r="B11" s="50">
        <f>IF('Prezenční listina'!F27=0,"",'Prezenční listina'!F27)</f>
        <v>8</v>
      </c>
      <c r="C11" s="50" t="str">
        <f>IF('Prezenční listina'!B27=0,"",'Prezenční listina'!B27)</f>
        <v>Lorenčík</v>
      </c>
      <c r="D11" s="50" t="str">
        <f>IF('Prezenční listina'!C27=0,"",'Prezenční listina'!C27)</f>
        <v>Aleš</v>
      </c>
      <c r="E11" s="51">
        <f>IF('Prezenční listina'!D27=0,"",'Prezenční listina'!D27)</f>
        <v>1973</v>
      </c>
      <c r="F11" s="51" t="str">
        <f>IF('Prezenční listina'!E27=0,"",'Prezenční listina'!E27)</f>
        <v>Chrudim</v>
      </c>
      <c r="G11" s="52" t="str">
        <f>'Prezenční listina'!H27</f>
        <v>A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</row>
    <row r="12" spans="1:84" ht="12.75">
      <c r="A12" s="49">
        <f t="shared" si="0"/>
        <v>8</v>
      </c>
      <c r="B12" s="50">
        <f>IF('Prezenční listina'!F46=0,"",'Prezenční listina'!F46)</f>
        <v>9</v>
      </c>
      <c r="C12" s="50" t="str">
        <f>IF('Prezenční listina'!B46=0,"",'Prezenční listina'!B46)</f>
        <v>Tesařová</v>
      </c>
      <c r="D12" s="50" t="str">
        <f>IF('Prezenční listina'!C46=0,"",'Prezenční listina'!C46)</f>
        <v>Marie</v>
      </c>
      <c r="E12" s="51">
        <f>IF('Prezenční listina'!D46=0,"",'Prezenční listina'!D46)</f>
        <v>1954</v>
      </c>
      <c r="F12" s="51" t="str">
        <f>IF('Prezenční listina'!E46=0,"",'Prezenční listina'!E46)</f>
        <v>Křižanov</v>
      </c>
      <c r="G12" s="52" t="str">
        <f>'Prezenční listina'!H46</f>
        <v>H</v>
      </c>
      <c r="H12" s="53"/>
      <c r="I12" s="53"/>
      <c r="J12" s="53"/>
      <c r="K12" s="40"/>
      <c r="L12" s="53"/>
      <c r="M12" s="53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</row>
    <row r="13" spans="1:84" ht="12.75">
      <c r="A13" s="49">
        <f t="shared" si="0"/>
        <v>9</v>
      </c>
      <c r="B13" s="50">
        <f>IF('Prezenční listina'!F43=0,"",'Prezenční listina'!F43)</f>
        <v>11</v>
      </c>
      <c r="C13" s="50" t="str">
        <f>IF('Prezenční listina'!B43=0,"",'Prezenční listina'!B43)</f>
        <v>Studničková</v>
      </c>
      <c r="D13" s="50" t="str">
        <f>IF('Prezenční listina'!C43=0,"",'Prezenční listina'!C43)</f>
        <v>Alice</v>
      </c>
      <c r="E13" s="51">
        <f>IF('Prezenční listina'!D43=0,"",'Prezenční listina'!D43)</f>
        <v>1970</v>
      </c>
      <c r="F13" s="51" t="str">
        <f>IF('Prezenční listina'!E43=0,"",'Prezenční listina'!E43)</f>
        <v>Brno</v>
      </c>
      <c r="G13" s="52" t="str">
        <f>'Prezenční listina'!H43</f>
        <v>G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</row>
    <row r="14" spans="1:84" ht="12.75">
      <c r="A14" s="49">
        <f t="shared" si="0"/>
        <v>10</v>
      </c>
      <c r="B14" s="50">
        <f>IF('Prezenční listina'!F57=0,"",'Prezenční listina'!F57)</f>
        <v>12</v>
      </c>
      <c r="C14" s="50" t="str">
        <f>IF('Prezenční listina'!B57=0,"",'Prezenční listina'!B57)</f>
        <v>Holý</v>
      </c>
      <c r="D14" s="50" t="str">
        <f>IF('Prezenční listina'!C57=0,"",'Prezenční listina'!C57)</f>
        <v>Josef</v>
      </c>
      <c r="E14" s="51">
        <f>IF('Prezenční listina'!D57=0,"",'Prezenční listina'!D57)</f>
        <v>1941</v>
      </c>
      <c r="F14" s="51" t="str">
        <f>IF('Prezenční listina'!E57=0,"",'Prezenční listina'!E57)</f>
        <v>AC Moravská Slávia Brno</v>
      </c>
      <c r="G14" s="52" t="str">
        <f>'Prezenční listina'!H57</f>
        <v>E</v>
      </c>
      <c r="H14" s="53"/>
      <c r="I14" s="53"/>
      <c r="J14" s="53"/>
      <c r="K14" s="40"/>
      <c r="L14" s="53"/>
      <c r="M14" s="53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</row>
    <row r="15" spans="1:84" ht="12.75">
      <c r="A15" s="49">
        <f t="shared" si="0"/>
        <v>11</v>
      </c>
      <c r="B15" s="50">
        <f>IF('Prezenční listina'!F9=0,"",'Prezenční listina'!F9)</f>
        <v>13</v>
      </c>
      <c r="C15" s="50" t="str">
        <f>IF('Prezenční listina'!B9=0,"",'Prezenční listina'!B9)</f>
        <v>Doležal</v>
      </c>
      <c r="D15" s="50" t="str">
        <f>IF('Prezenční listina'!C9=0,"",'Prezenční listina'!C9)</f>
        <v>Stanislav</v>
      </c>
      <c r="E15" s="51">
        <f>IF('Prezenční listina'!D9=0,"",'Prezenční listina'!D9)</f>
        <v>1938</v>
      </c>
      <c r="F15" s="51" t="str">
        <f>IF('Prezenční listina'!E9=0,"",'Prezenční listina'!E9)</f>
        <v>BK Pardubice</v>
      </c>
      <c r="G15" s="52" t="str">
        <f>'Prezenční listina'!H9</f>
        <v>E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</row>
    <row r="16" spans="1:84" ht="12.75">
      <c r="A16" s="49">
        <f t="shared" si="0"/>
        <v>12</v>
      </c>
      <c r="B16" s="50">
        <f>IF('Prezenční listina'!F17=0,"",'Prezenční listina'!F17)</f>
        <v>16</v>
      </c>
      <c r="C16" s="50" t="str">
        <f>IF('Prezenční listina'!B17=0,"",'Prezenční listina'!B17)</f>
        <v>Hrubý</v>
      </c>
      <c r="D16" s="50" t="str">
        <f>IF('Prezenční listina'!C17=0,"",'Prezenční listina'!C17)</f>
        <v>Milan</v>
      </c>
      <c r="E16" s="51">
        <f>IF('Prezenční listina'!D17=0,"",'Prezenční listina'!D17)</f>
        <v>1938</v>
      </c>
      <c r="F16" s="51" t="str">
        <f>IF('Prezenční listina'!E17=0,"",'Prezenční listina'!E17)</f>
        <v>ASK Blansko</v>
      </c>
      <c r="G16" s="52" t="str">
        <f>'Prezenční listina'!H17</f>
        <v>E</v>
      </c>
      <c r="H16" s="53"/>
      <c r="I16" s="53"/>
      <c r="J16" s="53"/>
      <c r="K16" s="40"/>
      <c r="L16" s="53"/>
      <c r="M16" s="53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</row>
    <row r="17" spans="1:84" ht="12.75">
      <c r="A17" s="49">
        <f t="shared" si="0"/>
        <v>13</v>
      </c>
      <c r="B17" s="50">
        <f>IF('Prezenční listina'!F35=0,"",'Prezenční listina'!F35)</f>
        <v>17</v>
      </c>
      <c r="C17" s="70" t="str">
        <f>IF('Prezenční listina'!B35=0,"",'Prezenční listina'!B35)</f>
        <v>Pachtová</v>
      </c>
      <c r="D17" s="50" t="str">
        <f>IF('Prezenční listina'!C35=0,"",'Prezenční listina'!C35)</f>
        <v>Iva</v>
      </c>
      <c r="E17" s="51">
        <f>IF('Prezenční listina'!D35=0,"",'Prezenční listina'!D35)</f>
        <v>1970</v>
      </c>
      <c r="F17" s="51" t="str">
        <f>IF('Prezenční listina'!E35=0,"",'Prezenční listina'!E35)</f>
        <v>MK SEITL Ostrava</v>
      </c>
      <c r="G17" s="52" t="str">
        <f>'Prezenční listina'!H35</f>
        <v>G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</row>
    <row r="18" spans="1:84" ht="12.75">
      <c r="A18" s="49">
        <f t="shared" si="0"/>
        <v>14</v>
      </c>
      <c r="B18" s="50">
        <f>IF('Prezenční listina'!F18=0,"",'Prezenční listina'!F18)</f>
        <v>18</v>
      </c>
      <c r="C18" s="50" t="str">
        <f>IF('Prezenční listina'!B18=0,"",'Prezenční listina'!B18)</f>
        <v>Hurdálek</v>
      </c>
      <c r="D18" s="50" t="str">
        <f>IF('Prezenční listina'!C18=0,"",'Prezenční listina'!C18)</f>
        <v>Robert</v>
      </c>
      <c r="E18" s="51">
        <f>IF('Prezenční listina'!D18=0,"",'Prezenční listina'!D18)</f>
        <v>1978</v>
      </c>
      <c r="F18" s="51" t="str">
        <f>IF('Prezenční listina'!E18=0,"",'Prezenční listina'!E18)</f>
        <v>Yetti Club Trutnov</v>
      </c>
      <c r="G18" s="52" t="str">
        <f>'Prezenční listina'!H18</f>
        <v>A</v>
      </c>
      <c r="H18" s="53"/>
      <c r="I18" s="53"/>
      <c r="J18" s="53"/>
      <c r="K18" s="40"/>
      <c r="L18" s="53"/>
      <c r="M18" s="53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</row>
    <row r="19" spans="1:84" ht="12.75">
      <c r="A19" s="49">
        <f t="shared" si="0"/>
        <v>15</v>
      </c>
      <c r="B19" s="50">
        <f>IF('Prezenční listina'!F58=0,"",'Prezenční listina'!F58)</f>
        <v>19</v>
      </c>
      <c r="C19" s="50" t="str">
        <f>IF('Prezenční listina'!B58=0,"",'Prezenční listina'!B58)</f>
        <v>Buchta</v>
      </c>
      <c r="D19" s="50" t="str">
        <f>IF('Prezenční listina'!C58=0,"",'Prezenční listina'!C58)</f>
        <v>Pavel</v>
      </c>
      <c r="E19" s="51">
        <f>IF('Prezenční listina'!D58=0,"",'Prezenční listina'!D58)</f>
        <v>1964</v>
      </c>
      <c r="F19" s="51" t="str">
        <f>IF('Prezenční listina'!E58=0,"",'Prezenční listina'!E58)</f>
        <v>Nové Město na Moravě</v>
      </c>
      <c r="G19" s="52" t="str">
        <f>'Prezenční listina'!H58</f>
        <v>B</v>
      </c>
      <c r="H19" s="53"/>
      <c r="I19" s="53"/>
      <c r="J19" s="53"/>
      <c r="K19" s="40"/>
      <c r="L19" s="53"/>
      <c r="M19" s="5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</row>
    <row r="20" spans="1:84" ht="12.75">
      <c r="A20" s="49">
        <f t="shared" si="0"/>
        <v>16</v>
      </c>
      <c r="B20" s="50">
        <f>IF('Prezenční listina'!F11=0,"",'Prezenční listina'!F11)</f>
        <v>20</v>
      </c>
      <c r="C20" s="50" t="str">
        <f>IF('Prezenční listina'!B11=0,"",'Prezenční listina'!B11)</f>
        <v>Fučík</v>
      </c>
      <c r="D20" s="50" t="str">
        <f>IF('Prezenční listina'!C11=0,"",'Prezenční listina'!C11)</f>
        <v>David</v>
      </c>
      <c r="E20" s="51">
        <f>IF('Prezenční listina'!D11=0,"",'Prezenční listina'!D11)</f>
        <v>1992</v>
      </c>
      <c r="F20" s="51" t="str">
        <f>IF('Prezenční listina'!E11=0,"",'Prezenční listina'!E11)</f>
        <v>Křtěnov</v>
      </c>
      <c r="G20" s="52" t="str">
        <f>'Prezenční listina'!H11</f>
        <v>A</v>
      </c>
      <c r="H20" s="53"/>
      <c r="I20" s="53"/>
      <c r="J20" s="53"/>
      <c r="K20" s="40"/>
      <c r="L20" s="53"/>
      <c r="M20" s="53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</row>
    <row r="21" spans="1:84" ht="12.75">
      <c r="A21" s="49">
        <f t="shared" si="0"/>
        <v>17</v>
      </c>
      <c r="B21" s="50">
        <f>IF('Prezenční listina'!F10=0,"",'Prezenční listina'!F10)</f>
        <v>21</v>
      </c>
      <c r="C21" s="50" t="str">
        <f>IF('Prezenční listina'!B10=0,"",'Prezenční listina'!B10)</f>
        <v>Fučík</v>
      </c>
      <c r="D21" s="50" t="str">
        <f>IF('Prezenční listina'!C10=0,"",'Prezenční listina'!C10)</f>
        <v>Jaroslav</v>
      </c>
      <c r="E21" s="51">
        <f>IF('Prezenční listina'!D10=0,"",'Prezenční listina'!D10)</f>
        <v>1974</v>
      </c>
      <c r="F21" s="51" t="str">
        <f>IF('Prezenční listina'!E10=0,"",'Prezenční listina'!E10)</f>
        <v>Prosetín</v>
      </c>
      <c r="G21" s="52" t="str">
        <f>'Prezenční listina'!H10</f>
        <v>A</v>
      </c>
      <c r="H21" s="53"/>
      <c r="I21" s="53"/>
      <c r="J21" s="53"/>
      <c r="K21" s="40"/>
      <c r="L21" s="53"/>
      <c r="M21" s="5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</row>
    <row r="22" spans="1:84" ht="12.75">
      <c r="A22" s="49">
        <f t="shared" si="0"/>
        <v>18</v>
      </c>
      <c r="B22" s="50">
        <f>IF('Prezenční listina'!F53=0,"",'Prezenční listina'!F53)</f>
        <v>22</v>
      </c>
      <c r="C22" s="50" t="str">
        <f>IF('Prezenční listina'!B53=0,"",'Prezenční listina'!B53)</f>
        <v>Žák </v>
      </c>
      <c r="D22" s="50" t="str">
        <f>IF('Prezenční listina'!C53=0,"",'Prezenční listina'!C53)</f>
        <v>Jiří</v>
      </c>
      <c r="E22" s="51">
        <f>IF('Prezenční listina'!D53=0,"",'Prezenční listina'!D53)</f>
        <v>1971</v>
      </c>
      <c r="F22" s="51" t="str">
        <f>IF('Prezenční listina'!E53=0,"",'Prezenční listina'!E53)</f>
        <v>Technika Brno Extréme</v>
      </c>
      <c r="G22" s="52" t="str">
        <f>'Prezenční listina'!H53</f>
        <v>B</v>
      </c>
      <c r="H22" s="53"/>
      <c r="I22" s="53"/>
      <c r="J22" s="53"/>
      <c r="K22" s="40"/>
      <c r="L22" s="53"/>
      <c r="M22" s="53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</row>
    <row r="23" spans="1:84" ht="12.75">
      <c r="A23" s="49">
        <f t="shared" si="0"/>
        <v>19</v>
      </c>
      <c r="B23" s="50">
        <f>IF('Prezenční listina'!F34=0,"",'Prezenční listina'!F34)</f>
        <v>23</v>
      </c>
      <c r="C23" s="50" t="str">
        <f>IF('Prezenční listina'!B34=0,"",'Prezenční listina'!B34)</f>
        <v>Ožana</v>
      </c>
      <c r="D23" s="50" t="str">
        <f>IF('Prezenční listina'!C34=0,"",'Prezenční listina'!C34)</f>
        <v>Václav</v>
      </c>
      <c r="E23" s="51">
        <f>IF('Prezenční listina'!D34=0,"",'Prezenční listina'!D34)</f>
        <v>1964</v>
      </c>
      <c r="F23" s="51" t="str">
        <f>IF('Prezenční listina'!E34=0,"",'Prezenční listina'!E34)</f>
        <v>Technika Brno Extréme</v>
      </c>
      <c r="G23" s="52" t="str">
        <f>'Prezenční listina'!H34</f>
        <v>B</v>
      </c>
      <c r="H23" s="53"/>
      <c r="I23" s="53"/>
      <c r="J23" s="53"/>
      <c r="K23" s="53"/>
      <c r="L23" s="53"/>
      <c r="M23" s="53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</row>
    <row r="24" spans="1:84" ht="12.75">
      <c r="A24" s="49">
        <f t="shared" si="0"/>
        <v>20</v>
      </c>
      <c r="B24" s="50">
        <f>IF('Prezenční listina'!F51=0,"",'Prezenční listina'!F51)</f>
        <v>24</v>
      </c>
      <c r="C24" s="50" t="str">
        <f>IF('Prezenční listina'!B51=0,"",'Prezenční listina'!B51)</f>
        <v>Zejda</v>
      </c>
      <c r="D24" s="50" t="str">
        <f>IF('Prezenční listina'!C51=0,"",'Prezenční listina'!C51)</f>
        <v>Ivo</v>
      </c>
      <c r="E24" s="51">
        <f>IF('Prezenční listina'!D51=0,"",'Prezenční listina'!D51)</f>
        <v>1956</v>
      </c>
      <c r="F24" s="51" t="str">
        <f>IF('Prezenční listina'!E51=0,"",'Prezenční listina'!E51)</f>
        <v>Moravská Slávia Brno</v>
      </c>
      <c r="G24" s="52" t="str">
        <f>'Prezenční listina'!H51</f>
        <v>C</v>
      </c>
      <c r="H24" s="53"/>
      <c r="I24" s="53"/>
      <c r="J24" s="53"/>
      <c r="K24" s="53"/>
      <c r="L24" s="53"/>
      <c r="M24" s="53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</row>
    <row r="25" spans="1:84" ht="12.75">
      <c r="A25" s="49">
        <f t="shared" si="0"/>
        <v>21</v>
      </c>
      <c r="B25" s="50">
        <v>25</v>
      </c>
      <c r="C25" s="50" t="s">
        <v>41</v>
      </c>
      <c r="D25" s="50" t="s">
        <v>14</v>
      </c>
      <c r="E25" s="51">
        <v>1959</v>
      </c>
      <c r="F25" s="51" t="s">
        <v>42</v>
      </c>
      <c r="G25" s="153" t="s">
        <v>212</v>
      </c>
      <c r="H25" s="53"/>
      <c r="I25" s="53"/>
      <c r="J25" s="53"/>
      <c r="K25" s="53"/>
      <c r="L25" s="53"/>
      <c r="M25" s="53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</row>
    <row r="26" spans="1:84" ht="12.75">
      <c r="A26" s="49">
        <f t="shared" si="0"/>
        <v>22</v>
      </c>
      <c r="B26" s="50">
        <f>IF('Prezenční listina'!F14=0,"",'Prezenční listina'!F14)</f>
        <v>27</v>
      </c>
      <c r="C26" s="50" t="str">
        <f>IF('Prezenční listina'!B14=0,"",'Prezenční listina'!B14)</f>
        <v>Hálová</v>
      </c>
      <c r="D26" s="50" t="str">
        <f>IF('Prezenční listina'!C14=0,"",'Prezenční listina'!C14)</f>
        <v>Markéta</v>
      </c>
      <c r="E26" s="51">
        <f>IF('Prezenční listina'!D14=0,"",'Prezenční listina'!D14)</f>
        <v>1976</v>
      </c>
      <c r="F26" s="51" t="str">
        <f>IF('Prezenční listina'!E14=0,"",'Prezenční listina'!E14)</f>
        <v>Olymp-Gym Praha</v>
      </c>
      <c r="G26" s="52" t="str">
        <f>'Prezenční listina'!H14</f>
        <v>G</v>
      </c>
      <c r="H26" s="53"/>
      <c r="I26" s="53"/>
      <c r="J26" s="53"/>
      <c r="K26" s="53"/>
      <c r="L26" s="53"/>
      <c r="M26" s="53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</row>
    <row r="27" spans="1:84" ht="12.75">
      <c r="A27" s="49">
        <f t="shared" si="0"/>
        <v>23</v>
      </c>
      <c r="B27" s="50">
        <f>IF('Prezenční listina'!F52=0,"",'Prezenční listina'!F52)</f>
        <v>28</v>
      </c>
      <c r="C27" s="50" t="str">
        <f>IF('Prezenční listina'!B52=0,"",'Prezenční listina'!B52)</f>
        <v>Zouhar</v>
      </c>
      <c r="D27" s="50" t="str">
        <f>IF('Prezenční listina'!C52=0,"",'Prezenční listina'!C52)</f>
        <v>Libor</v>
      </c>
      <c r="E27" s="51">
        <f>IF('Prezenční listina'!D52=0,"",'Prezenční listina'!D52)</f>
        <v>1958</v>
      </c>
      <c r="F27" s="51" t="str">
        <f>IF('Prezenční listina'!E52=0,"",'Prezenční listina'!E52)</f>
        <v>adidas Brno</v>
      </c>
      <c r="G27" s="52" t="str">
        <f>'Prezenční listina'!H52</f>
        <v>C</v>
      </c>
      <c r="H27" s="53"/>
      <c r="I27" s="53"/>
      <c r="J27" s="53"/>
      <c r="K27" s="53"/>
      <c r="L27" s="53"/>
      <c r="M27" s="53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</row>
    <row r="28" spans="1:84" ht="12.75">
      <c r="A28" s="49">
        <f t="shared" si="0"/>
        <v>24</v>
      </c>
      <c r="B28" s="50">
        <f>IF('Prezenční listina'!F29=0,"",'Prezenční listina'!F29)</f>
        <v>29</v>
      </c>
      <c r="C28" s="50" t="str">
        <f>IF('Prezenční listina'!B29=0,"",'Prezenční listina'!B29)</f>
        <v>Mareš</v>
      </c>
      <c r="D28" s="50" t="str">
        <f>IF('Prezenční listina'!C29=0,"",'Prezenční listina'!C29)</f>
        <v>Bohumil</v>
      </c>
      <c r="E28" s="51">
        <f>IF('Prezenční listina'!D29=0,"",'Prezenční listina'!D29)</f>
        <v>1951</v>
      </c>
      <c r="F28" s="51" t="str">
        <f>IF('Prezenční listina'!E29=0,"",'Prezenční listina'!E29)</f>
        <v>LEAR Brno</v>
      </c>
      <c r="G28" s="52" t="str">
        <f>'Prezenční listina'!H29</f>
        <v>D</v>
      </c>
      <c r="H28" s="53"/>
      <c r="I28" s="53"/>
      <c r="J28" s="53"/>
      <c r="K28" s="53"/>
      <c r="L28" s="53"/>
      <c r="M28" s="53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</row>
    <row r="29" spans="1:84" ht="12.75">
      <c r="A29" s="49">
        <f t="shared" si="0"/>
        <v>25</v>
      </c>
      <c r="B29" s="50">
        <f>IF('Prezenční listina'!F26=0,"",'Prezenční listina'!F26)</f>
        <v>30</v>
      </c>
      <c r="C29" s="50" t="str">
        <f>IF('Prezenční listina'!B26=0,"",'Prezenční listina'!B26)</f>
        <v>Kučínský</v>
      </c>
      <c r="D29" s="50" t="str">
        <f>IF('Prezenční listina'!C26=0,"",'Prezenční listina'!C26)</f>
        <v>Pavel</v>
      </c>
      <c r="E29" s="51">
        <f>IF('Prezenční listina'!D26=0,"",'Prezenční listina'!D26)</f>
        <v>1959</v>
      </c>
      <c r="F29" s="51" t="str">
        <f>IF('Prezenční listina'!E26=0,"",'Prezenční listina'!E26)</f>
        <v>Brno</v>
      </c>
      <c r="G29" s="52" t="str">
        <f>'Prezenční listina'!H26</f>
        <v>C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</row>
    <row r="30" spans="1:84" ht="12.75">
      <c r="A30" s="49">
        <f t="shared" si="0"/>
        <v>26</v>
      </c>
      <c r="B30" s="50">
        <f>IF('Prezenční listina'!F30=0,"",'Prezenční listina'!F30)</f>
        <v>31</v>
      </c>
      <c r="C30" s="50" t="str">
        <f>IF('Prezenční listina'!B30=0,"",'Prezenční listina'!B30)</f>
        <v>Martincová</v>
      </c>
      <c r="D30" s="50" t="str">
        <f>IF('Prezenční listina'!C30=0,"",'Prezenční listina'!C30)</f>
        <v>Ivana</v>
      </c>
      <c r="E30" s="51">
        <f>IF('Prezenční listina'!D30=0,"",'Prezenční listina'!D30)</f>
        <v>1963</v>
      </c>
      <c r="F30" s="51" t="str">
        <f>IF('Prezenční listina'!E30=0,"",'Prezenční listina'!E30)</f>
        <v>Moravská Slávia Brno</v>
      </c>
      <c r="G30" s="52" t="str">
        <f>'Prezenční listina'!H30</f>
        <v>H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</row>
    <row r="31" spans="1:84" ht="12.75">
      <c r="A31" s="49">
        <f t="shared" si="0"/>
        <v>27</v>
      </c>
      <c r="B31" s="50">
        <f>IF('Prezenční listina'!F33=0,"",'Prezenční listina'!F33)</f>
        <v>32</v>
      </c>
      <c r="C31" s="50" t="str">
        <f>IF('Prezenční listina'!B33=0,"",'Prezenční listina'!B33)</f>
        <v>Orálek</v>
      </c>
      <c r="D31" s="50" t="str">
        <f>IF('Prezenční listina'!C33=0,"",'Prezenční listina'!C33)</f>
        <v>Daniel</v>
      </c>
      <c r="E31" s="51">
        <f>IF('Prezenční listina'!D33=0,"",'Prezenční listina'!D33)</f>
        <v>1970</v>
      </c>
      <c r="F31" s="51" t="str">
        <f>IF('Prezenční listina'!E33=0,"",'Prezenční listina'!E33)</f>
        <v>Moravská Slávia Brno</v>
      </c>
      <c r="G31" s="52" t="str">
        <f>'Prezenční listina'!H33</f>
        <v>B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</row>
    <row r="32" spans="1:84" ht="12.75">
      <c r="A32" s="49">
        <f t="shared" si="0"/>
        <v>28</v>
      </c>
      <c r="B32" s="50">
        <f>IF('Prezenční listina'!F59=0,"",'Prezenční listina'!F59)</f>
        <v>33</v>
      </c>
      <c r="C32" s="50" t="str">
        <f>IF('Prezenční listina'!B59=0,"",'Prezenční listina'!B59)</f>
        <v>Podmelová</v>
      </c>
      <c r="D32" s="50" t="str">
        <f>IF('Prezenční listina'!C59=0,"",'Prezenční listina'!C59)</f>
        <v>Vilma</v>
      </c>
      <c r="E32" s="51">
        <f>IF('Prezenční listina'!D59=0,"",'Prezenční listina'!D59)</f>
        <v>1962</v>
      </c>
      <c r="F32" s="51" t="str">
        <f>IF('Prezenční listina'!E59=0,"",'Prezenční listina'!E59)</f>
        <v>AC Moravská Slávia Brno</v>
      </c>
      <c r="G32" s="52" t="str">
        <f>'Prezenční listina'!H59</f>
        <v>H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</row>
    <row r="33" spans="1:84" ht="12.75">
      <c r="A33" s="49">
        <f t="shared" si="0"/>
        <v>29</v>
      </c>
      <c r="B33" s="50">
        <f>IF('Prezenční listina'!F60=0,"",'Prezenční listina'!F60)</f>
        <v>34</v>
      </c>
      <c r="C33" s="50" t="str">
        <f>IF('Prezenční listina'!B60=0,"",'Prezenční listina'!B60)</f>
        <v>Bříza</v>
      </c>
      <c r="D33" s="50" t="str">
        <f>IF('Prezenční listina'!C60=0,"",'Prezenční listina'!C60)</f>
        <v>Vladimír</v>
      </c>
      <c r="E33" s="51">
        <f>IF('Prezenční listina'!D60=0,"",'Prezenční listina'!D60)</f>
        <v>1951</v>
      </c>
      <c r="F33" s="51" t="str">
        <f>IF('Prezenční listina'!E60=0,"",'Prezenční listina'!E60)</f>
        <v>KRB Chrudim</v>
      </c>
      <c r="G33" s="52" t="str">
        <f>'Prezenční listina'!H60</f>
        <v>D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</row>
    <row r="34" spans="1:84" ht="12.75">
      <c r="A34" s="49">
        <f t="shared" si="0"/>
        <v>30</v>
      </c>
      <c r="B34" s="50">
        <f>IF('Prezenční listina'!F61=0,"",'Prezenční listina'!F61)</f>
        <v>35</v>
      </c>
      <c r="C34" s="50" t="str">
        <f>IF('Prezenční listina'!B61=0,"",'Prezenční listina'!B61)</f>
        <v>Čech</v>
      </c>
      <c r="D34" s="50" t="str">
        <f>IF('Prezenční listina'!C61=0,"",'Prezenční listina'!C61)</f>
        <v>Martin</v>
      </c>
      <c r="E34" s="51">
        <f>IF('Prezenční listina'!D61=0,"",'Prezenční listina'!D61)</f>
        <v>1978</v>
      </c>
      <c r="F34" s="51" t="str">
        <f>IF('Prezenční listina'!E61=0,"",'Prezenční listina'!E61)</f>
        <v>Brno</v>
      </c>
      <c r="G34" s="52" t="str">
        <f>'Prezenční listina'!H61</f>
        <v>A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</row>
    <row r="35" spans="1:84" ht="12.75">
      <c r="A35" s="49">
        <f t="shared" si="0"/>
        <v>31</v>
      </c>
      <c r="B35" s="50">
        <f>IF('Prezenční listina'!F16=0,"",'Prezenční listina'!F16)</f>
        <v>36</v>
      </c>
      <c r="C35" s="50" t="str">
        <f>IF('Prezenční listina'!B16=0,"",'Prezenční listina'!B16)</f>
        <v>Horák</v>
      </c>
      <c r="D35" s="50" t="str">
        <f>IF('Prezenční listina'!C16=0,"",'Prezenční listina'!C16)</f>
        <v>Pavel</v>
      </c>
      <c r="E35" s="51">
        <f>IF('Prezenční listina'!D16=0,"",'Prezenční listina'!D16)</f>
        <v>1962</v>
      </c>
      <c r="F35" s="51" t="str">
        <f>IF('Prezenční listina'!E16=0,"",'Prezenční listina'!E16)</f>
        <v>Barnex Sport Brno</v>
      </c>
      <c r="G35" s="52" t="str">
        <f>'Prezenční listina'!H16</f>
        <v>C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</row>
    <row r="36" spans="1:84" ht="12.75">
      <c r="A36" s="49">
        <f t="shared" si="0"/>
        <v>32</v>
      </c>
      <c r="B36" s="50">
        <f>IF('Prezenční listina'!F39=0,"",'Prezenční listina'!F39)</f>
        <v>37</v>
      </c>
      <c r="C36" s="50" t="str">
        <f>IF('Prezenční listina'!B39=0,"",'Prezenční listina'!B39)</f>
        <v>Procházková</v>
      </c>
      <c r="D36" s="50" t="str">
        <f>IF('Prezenční listina'!C39=0,"",'Prezenční listina'!C39)</f>
        <v>Tereza</v>
      </c>
      <c r="E36" s="51">
        <f>IF('Prezenční listina'!D39=0,"",'Prezenční listina'!D39)</f>
        <v>1990</v>
      </c>
      <c r="F36" s="51" t="str">
        <f>IF('Prezenční listina'!E39=0,"",'Prezenční listina'!E39)</f>
        <v>Ořechov</v>
      </c>
      <c r="G36" s="52" t="str">
        <f>'Prezenční listina'!H39</f>
        <v>F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</row>
    <row r="37" spans="1:84" ht="12.75">
      <c r="A37" s="49">
        <f t="shared" si="0"/>
        <v>33</v>
      </c>
      <c r="B37" s="50">
        <f>IF('Prezenční listina'!F48=0,"",'Prezenční listina'!F48)</f>
        <v>38</v>
      </c>
      <c r="C37" s="50" t="str">
        <f>IF('Prezenční listina'!B48=0,"",'Prezenční listina'!B48)</f>
        <v>Veškrna</v>
      </c>
      <c r="D37" s="50" t="str">
        <f>IF('Prezenční listina'!C48=0,"",'Prezenční listina'!C48)</f>
        <v>Ivan</v>
      </c>
      <c r="E37" s="51">
        <f>IF('Prezenční listina'!D48=0,"",'Prezenční listina'!D48)</f>
        <v>1983</v>
      </c>
      <c r="F37" s="51" t="str">
        <f>IF('Prezenční listina'!E48=0,"",'Prezenční listina'!E48)</f>
        <v>Brno</v>
      </c>
      <c r="G37" s="52" t="str">
        <f>'Prezenční listina'!H48</f>
        <v>A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</row>
    <row r="38" spans="1:84" ht="12.75">
      <c r="A38" s="49">
        <f t="shared" si="0"/>
        <v>34</v>
      </c>
      <c r="B38" s="50">
        <f>IF('Prezenční listina'!F7=0,"",'Prezenční listina'!F7)</f>
        <v>42</v>
      </c>
      <c r="C38" s="50" t="str">
        <f>IF('Prezenční listina'!B7=0,"",'Prezenční listina'!B7)</f>
        <v>Češner</v>
      </c>
      <c r="D38" s="50" t="str">
        <f>IF('Prezenční listina'!C7=0,"",'Prezenční listina'!C7)</f>
        <v>Vladimír</v>
      </c>
      <c r="E38" s="51">
        <f>IF('Prezenční listina'!D7=0,"",'Prezenční listina'!D7)</f>
        <v>1958</v>
      </c>
      <c r="F38" s="51" t="str">
        <f>IF('Prezenční listina'!E7=0,"",'Prezenční listina'!E7)</f>
        <v>Odolena Voda</v>
      </c>
      <c r="G38" s="52" t="str">
        <f>'Prezenční listina'!H7</f>
        <v>C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</row>
    <row r="39" spans="1:84" ht="12.75">
      <c r="A39" s="49">
        <f>IF(C39="","",A38+1)</f>
        <v>35</v>
      </c>
      <c r="B39" s="50">
        <f>IF('Prezenční listina'!F31=0,"",'Prezenční listina'!F31)</f>
        <v>43</v>
      </c>
      <c r="C39" s="50" t="str">
        <f>IF('Prezenční listina'!B31=0,"",'Prezenční listina'!B31)</f>
        <v>Musil</v>
      </c>
      <c r="D39" s="50" t="str">
        <f>IF('Prezenční listina'!C31=0,"",'Prezenční listina'!C31)</f>
        <v>Josef</v>
      </c>
      <c r="E39" s="51">
        <f>IF('Prezenční listina'!D31=0,"",'Prezenční listina'!D31)</f>
        <v>1964</v>
      </c>
      <c r="F39" s="51" t="str">
        <f>IF('Prezenční listina'!E31=0,"",'Prezenční listina'!E31)</f>
        <v>Náměšť nad Osl.</v>
      </c>
      <c r="G39" s="52" t="str">
        <f>'Prezenční listina'!H31</f>
        <v>B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</row>
    <row r="40" spans="1:84" ht="12.75">
      <c r="A40" s="49">
        <f aca="true" t="shared" si="1" ref="A40:A90">IF(C40="","",A39+1)</f>
        <v>36</v>
      </c>
      <c r="B40" s="50">
        <f>IF('Prezenční listina'!F62=0,"",'Prezenční listina'!F62)</f>
        <v>44</v>
      </c>
      <c r="C40" s="50" t="str">
        <f>IF('Prezenční listina'!B62=0,"",'Prezenční listina'!B62)</f>
        <v>Suchý</v>
      </c>
      <c r="D40" s="50" t="str">
        <f>IF('Prezenční listina'!C62=0,"",'Prezenční listina'!C62)</f>
        <v>Karel</v>
      </c>
      <c r="E40" s="51">
        <f>IF('Prezenční listina'!D62=0,"",'Prezenční listina'!D62)</f>
        <v>1956</v>
      </c>
      <c r="F40" s="51" t="str">
        <f>IF('Prezenční listina'!E62=0,"",'Prezenční listina'!E62)</f>
        <v>Náměšť nad Osl.</v>
      </c>
      <c r="G40" s="52" t="str">
        <f>'Prezenční listina'!H62</f>
        <v>C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</row>
    <row r="41" spans="1:84" ht="12.75">
      <c r="A41" s="49">
        <f t="shared" si="1"/>
        <v>37</v>
      </c>
      <c r="B41" s="50">
        <f>IF('Prezenční listina'!F50=0,"",'Prezenční listina'!F50)</f>
        <v>45</v>
      </c>
      <c r="C41" s="50" t="str">
        <f>IF('Prezenční listina'!B50=0,"",'Prezenční listina'!B50)</f>
        <v>Wallenfels</v>
      </c>
      <c r="D41" s="50" t="str">
        <f>IF('Prezenční listina'!C50=0,"",'Prezenční listina'!C50)</f>
        <v>Jiří</v>
      </c>
      <c r="E41" s="51">
        <f>IF('Prezenční listina'!D50=0,"",'Prezenční listina'!D50)</f>
        <v>1972</v>
      </c>
      <c r="F41" s="51" t="str">
        <f>IF('Prezenční listina'!E50=0,"",'Prezenční listina'!E50)</f>
        <v>Sokol Královské Vinohrady</v>
      </c>
      <c r="G41" s="52" t="str">
        <f>'Prezenční listina'!H50</f>
        <v>B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</row>
    <row r="42" spans="1:84" ht="12.75">
      <c r="A42" s="49">
        <f t="shared" si="1"/>
        <v>38</v>
      </c>
      <c r="B42" s="50">
        <f>IF('Prezenční listina'!F63=0,"",'Prezenční listina'!F63)</f>
        <v>46</v>
      </c>
      <c r="C42" s="50" t="str">
        <f>IF('Prezenční listina'!B63=0,"",'Prezenční listina'!B63)</f>
        <v>Stehlíková</v>
      </c>
      <c r="D42" s="50" t="str">
        <f>IF('Prezenční listina'!C63=0,"",'Prezenční listina'!C63)</f>
        <v>Jitka</v>
      </c>
      <c r="E42" s="51">
        <f>IF('Prezenční listina'!D63=0,"",'Prezenční listina'!D63)</f>
        <v>1976</v>
      </c>
      <c r="F42" s="51" t="str">
        <f>IF('Prezenční listina'!E63=0,"",'Prezenční listina'!E63)</f>
        <v>AK Kroměříž</v>
      </c>
      <c r="G42" s="52" t="str">
        <f>'Prezenční listina'!H63</f>
        <v>G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</row>
    <row r="43" spans="1:84" ht="12.75">
      <c r="A43" s="49">
        <f t="shared" si="1"/>
        <v>39</v>
      </c>
      <c r="B43" s="50">
        <f>IF('Prezenční listina'!F64=0,"",'Prezenční listina'!F64)</f>
        <v>47</v>
      </c>
      <c r="C43" s="50" t="str">
        <f>IF('Prezenční listina'!B64=0,"",'Prezenční listina'!B64)</f>
        <v>Řezníček</v>
      </c>
      <c r="D43" s="50" t="str">
        <f>IF('Prezenční listina'!C64=0,"",'Prezenční listina'!C64)</f>
        <v>Roman</v>
      </c>
      <c r="E43" s="51">
        <f>IF('Prezenční listina'!D64=0,"",'Prezenční listina'!D64)</f>
        <v>1977</v>
      </c>
      <c r="F43" s="51" t="str">
        <f>IF('Prezenční listina'!E64=0,"",'Prezenční listina'!E64)</f>
        <v>Žďár nad Sázavou</v>
      </c>
      <c r="G43" s="52" t="str">
        <f>'Prezenční listina'!H64</f>
        <v>A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</row>
    <row r="44" spans="1:84" ht="12.75">
      <c r="A44" s="49">
        <f t="shared" si="1"/>
        <v>40</v>
      </c>
      <c r="B44" s="50">
        <f>IF('Prezenční listina'!F37=0,"",'Prezenční listina'!F37)</f>
        <v>48</v>
      </c>
      <c r="C44" s="50" t="str">
        <f>IF('Prezenční listina'!B37=0,"",'Prezenční listina'!B37)</f>
        <v>Polánka</v>
      </c>
      <c r="D44" s="50" t="str">
        <f>IF('Prezenční listina'!C37=0,"",'Prezenční listina'!C37)</f>
        <v>Petr</v>
      </c>
      <c r="E44" s="51">
        <f>IF('Prezenční listina'!D37=0,"",'Prezenční listina'!D37)</f>
        <v>1975</v>
      </c>
      <c r="F44" s="51" t="str">
        <f>IF('Prezenční listina'!E37=0,"",'Prezenční listina'!E37)</f>
        <v>Brno</v>
      </c>
      <c r="G44" s="52" t="str">
        <f>'Prezenční listina'!H37</f>
        <v>A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</row>
    <row r="45" spans="1:84" ht="12.75">
      <c r="A45" s="49">
        <f t="shared" si="1"/>
        <v>41</v>
      </c>
      <c r="B45" s="50">
        <f>IF('Prezenční listina'!F22=0,"",'Prezenční listina'!F22)</f>
        <v>50</v>
      </c>
      <c r="C45" s="50" t="str">
        <f>IF('Prezenční listina'!B22=0,"",'Prezenční listina'!B22)</f>
        <v>Kostlivý</v>
      </c>
      <c r="D45" s="50" t="str">
        <f>IF('Prezenční listina'!C22=0,"",'Prezenční listina'!C22)</f>
        <v>Miroslav</v>
      </c>
      <c r="E45" s="51">
        <f>IF('Prezenční listina'!D22=0,"",'Prezenční listina'!D22)</f>
        <v>1955</v>
      </c>
      <c r="F45" s="51" t="str">
        <f>IF('Prezenční listina'!E22=0,"",'Prezenční listina'!E22)</f>
        <v>TRAGED TEAM Praha</v>
      </c>
      <c r="G45" s="52" t="str">
        <f>'Prezenční listina'!H22</f>
        <v>C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</row>
    <row r="46" spans="1:84" ht="12.75">
      <c r="A46" s="49">
        <f t="shared" si="1"/>
        <v>42</v>
      </c>
      <c r="B46" s="50">
        <f>IF('Prezenční listina'!F13=0,"",'Prezenční listina'!F13)</f>
        <v>51</v>
      </c>
      <c r="C46" s="50" t="str">
        <f>IF('Prezenční listina'!B13=0,"",'Prezenční listina'!B13)</f>
        <v>Glier</v>
      </c>
      <c r="D46" s="50" t="str">
        <f>IF('Prezenční listina'!C13=0,"",'Prezenční listina'!C13)</f>
        <v>Michal</v>
      </c>
      <c r="E46" s="51">
        <f>IF('Prezenční listina'!D13=0,"",'Prezenční listina'!D13)</f>
        <v>1982</v>
      </c>
      <c r="F46" s="51" t="str">
        <f>IF('Prezenční listina'!E13=0,"",'Prezenční listina'!E13)</f>
        <v>Moravská Slávia Brno</v>
      </c>
      <c r="G46" s="52" t="str">
        <f>'Prezenční listina'!H13</f>
        <v>A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</row>
    <row r="47" spans="1:84" ht="12.75">
      <c r="A47" s="49">
        <f t="shared" si="1"/>
        <v>43</v>
      </c>
      <c r="B47" s="50">
        <f>IF('Prezenční listina'!F23=0,"",'Prezenční listina'!F23)</f>
        <v>52</v>
      </c>
      <c r="C47" s="50" t="str">
        <f>IF('Prezenční listina'!B23=0,"",'Prezenční listina'!B23)</f>
        <v>Krátká</v>
      </c>
      <c r="D47" s="50" t="str">
        <f>IF('Prezenční listina'!C23=0,"",'Prezenční listina'!C23)</f>
        <v>Anna</v>
      </c>
      <c r="E47" s="51">
        <f>IF('Prezenční listina'!D23=0,"",'Prezenční listina'!D23)</f>
        <v>1969</v>
      </c>
      <c r="F47" s="51" t="str">
        <f>IF('Prezenční listina'!E23=0,"",'Prezenční listina'!E23)</f>
        <v>Hvězda SKP Pardubice</v>
      </c>
      <c r="G47" s="52" t="str">
        <f>'Prezenční listina'!H23</f>
        <v>G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</row>
    <row r="48" spans="1:84" ht="12.75">
      <c r="A48" s="49">
        <f t="shared" si="1"/>
        <v>44</v>
      </c>
      <c r="B48" s="50">
        <f>IF('Prezenční listina'!F24=0,"",'Prezenční listina'!F24)</f>
        <v>53</v>
      </c>
      <c r="C48" s="50" t="str">
        <f>IF('Prezenční listina'!B24=0,"",'Prezenční listina'!B24)</f>
        <v>Krátký </v>
      </c>
      <c r="D48" s="50" t="str">
        <f>IF('Prezenční listina'!C24=0,"",'Prezenční listina'!C24)</f>
        <v>Josef</v>
      </c>
      <c r="E48" s="51">
        <f>IF('Prezenční listina'!D24=0,"",'Prezenční listina'!D24)</f>
        <v>1965</v>
      </c>
      <c r="F48" s="51" t="str">
        <f>IF('Prezenční listina'!E24=0,"",'Prezenční listina'!E24)</f>
        <v>Hvězda SKP Pardubice</v>
      </c>
      <c r="G48" s="52" t="str">
        <f>'Prezenční listina'!H24</f>
        <v>B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</row>
    <row r="49" spans="1:84" ht="12.75">
      <c r="A49" s="49">
        <f t="shared" si="1"/>
        <v>45</v>
      </c>
      <c r="B49" s="50">
        <f>IF('Prezenční listina'!F49=0,"",'Prezenční listina'!F49)</f>
        <v>55</v>
      </c>
      <c r="C49" s="50" t="str">
        <f>IF('Prezenční listina'!B49=0,"",'Prezenční listina'!B49)</f>
        <v>Vytisk</v>
      </c>
      <c r="D49" s="50" t="str">
        <f>IF('Prezenční listina'!C49=0,"",'Prezenční listina'!C49)</f>
        <v>Alfons</v>
      </c>
      <c r="E49" s="51">
        <f>IF('Prezenční listina'!D49=0,"",'Prezenční listina'!D49)</f>
        <v>1949</v>
      </c>
      <c r="F49" s="51" t="str">
        <f>IF('Prezenční listina'!E49=0,"",'Prezenční listina'!E49)</f>
        <v>MKS Ostrava</v>
      </c>
      <c r="G49" s="52" t="str">
        <f>'Prezenční listina'!H49</f>
        <v>D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</row>
    <row r="50" spans="1:84" ht="12.75">
      <c r="A50" s="49">
        <f t="shared" si="1"/>
        <v>46</v>
      </c>
      <c r="B50" s="50">
        <f>IF('Prezenční listina'!F32=0,"",'Prezenční listina'!F32)</f>
        <v>56</v>
      </c>
      <c r="C50" s="50" t="str">
        <f>IF('Prezenční listina'!B32=0,"",'Prezenční listina'!B32)</f>
        <v>Novotný</v>
      </c>
      <c r="D50" s="50" t="str">
        <f>IF('Prezenční listina'!C32=0,"",'Prezenční listina'!C32)</f>
        <v>Petr</v>
      </c>
      <c r="E50" s="51">
        <f>IF('Prezenční listina'!D32=0,"",'Prezenční listina'!D32)</f>
        <v>1965</v>
      </c>
      <c r="F50" s="51" t="str">
        <f>IF('Prezenční listina'!E32=0,"",'Prezenční listina'!E32)</f>
        <v>Kuřim</v>
      </c>
      <c r="G50" s="52" t="str">
        <f>'Prezenční listina'!H32</f>
        <v>B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</row>
    <row r="51" spans="1:84" ht="12.75">
      <c r="A51" s="49">
        <f t="shared" si="1"/>
        <v>47</v>
      </c>
      <c r="B51" s="50">
        <f>IF('Prezenční listina'!F38=0,"",'Prezenční listina'!F38)</f>
        <v>57</v>
      </c>
      <c r="C51" s="50" t="str">
        <f>IF('Prezenční listina'!B38=0,"",'Prezenční listina'!B38)</f>
        <v>Pozler</v>
      </c>
      <c r="D51" s="50" t="str">
        <f>IF('Prezenční listina'!C38=0,"",'Prezenční listina'!C38)</f>
        <v>Jiří</v>
      </c>
      <c r="E51" s="51">
        <f>IF('Prezenční listina'!D38=0,"",'Prezenční listina'!D38)</f>
        <v>1983</v>
      </c>
      <c r="F51" s="51" t="str">
        <f>IF('Prezenční listina'!E38=0,"",'Prezenční listina'!E38)</f>
        <v>Hradec Králové</v>
      </c>
      <c r="G51" s="52" t="str">
        <f>'Prezenční listina'!H38</f>
        <v>A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</row>
    <row r="52" spans="1:84" ht="12.75">
      <c r="A52" s="49">
        <f t="shared" si="1"/>
        <v>48</v>
      </c>
      <c r="B52" s="50">
        <f>IF('Prezenční listina'!F65=0,"",'Prezenční listina'!F65)</f>
        <v>59</v>
      </c>
      <c r="C52" s="50" t="str">
        <f>IF('Prezenční listina'!B65=0,"",'Prezenční listina'!B65)</f>
        <v>Štourač</v>
      </c>
      <c r="D52" s="50" t="str">
        <f>IF('Prezenční listina'!C65=0,"",'Prezenční listina'!C65)</f>
        <v>Jan</v>
      </c>
      <c r="E52" s="51">
        <f>IF('Prezenční listina'!D65=0,"",'Prezenční listina'!D65)</f>
        <v>1988</v>
      </c>
      <c r="F52" s="51" t="str">
        <f>IF('Prezenční listina'!E65=0,"",'Prezenční listina'!E65)</f>
        <v>Velké Meziříčí</v>
      </c>
      <c r="G52" s="52" t="str">
        <f>'Prezenční listina'!H65</f>
        <v>A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</row>
    <row r="53" spans="1:84" ht="12.75">
      <c r="A53" s="49">
        <f t="shared" si="1"/>
        <v>49</v>
      </c>
      <c r="B53" s="50">
        <f>IF('Prezenční listina'!F45=0,"",'Prezenční listina'!F45)</f>
        <v>60</v>
      </c>
      <c r="C53" s="50" t="str">
        <f>IF('Prezenční listina'!B45=0,"",'Prezenční listina'!B45)</f>
        <v>Šustrová</v>
      </c>
      <c r="D53" s="50" t="str">
        <f>IF('Prezenční listina'!C45=0,"",'Prezenční listina'!C45)</f>
        <v>Kateřina</v>
      </c>
      <c r="E53" s="51">
        <f>IF('Prezenční listina'!D45=0,"",'Prezenční listina'!D45)</f>
        <v>1979</v>
      </c>
      <c r="F53" s="51" t="str">
        <f>IF('Prezenční listina'!E45=0,"",'Prezenční listina'!E45)</f>
        <v>Prostějov</v>
      </c>
      <c r="G53" s="52" t="str">
        <f>'Prezenční listina'!H45</f>
        <v>F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</row>
    <row r="54" spans="1:84" ht="12.75">
      <c r="A54" s="49">
        <f t="shared" si="1"/>
        <v>50</v>
      </c>
      <c r="B54" s="50">
        <f>IF('Prezenční listina'!F66=0,"",'Prezenční listina'!F66)</f>
        <v>61</v>
      </c>
      <c r="C54" s="50" t="str">
        <f>IF('Prezenční listina'!B66=0,"",'Prezenční listina'!B66)</f>
        <v>Kumstát </v>
      </c>
      <c r="D54" s="50" t="str">
        <f>IF('Prezenční listina'!C66=0,"",'Prezenční listina'!C66)</f>
        <v>Ludvík</v>
      </c>
      <c r="E54" s="51">
        <f>IF('Prezenční listina'!D66=0,"",'Prezenční listina'!D66)</f>
        <v>1963</v>
      </c>
      <c r="F54" s="51" t="str">
        <f>IF('Prezenční listina'!E66=0,"",'Prezenční listina'!E66)</f>
        <v>TT Klub Prostějov</v>
      </c>
      <c r="G54" s="52" t="str">
        <f>'Prezenční listina'!H66</f>
        <v>B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</row>
    <row r="55" spans="1:84" ht="12.75">
      <c r="A55" s="49">
        <f t="shared" si="1"/>
        <v>51</v>
      </c>
      <c r="B55" s="50">
        <f>IF('Prezenční listina'!F21=0,"",'Prezenční listina'!F21)</f>
        <v>62</v>
      </c>
      <c r="C55" s="50" t="str">
        <f>IF('Prezenční listina'!B21=0,"",'Prezenční listina'!B21)</f>
        <v>Komárková</v>
      </c>
      <c r="D55" s="50" t="str">
        <f>IF('Prezenční listina'!C21=0,"",'Prezenční listina'!C21)</f>
        <v>Zdena</v>
      </c>
      <c r="E55" s="51">
        <f>IF('Prezenční listina'!D21=0,"",'Prezenční listina'!D21)</f>
        <v>1974</v>
      </c>
      <c r="F55" s="51" t="str">
        <f>IF('Prezenční listina'!E21=0,"",'Prezenční listina'!E21)</f>
        <v>SDH Bolešín</v>
      </c>
      <c r="G55" s="52" t="str">
        <f>'Prezenční listina'!H21</f>
        <v>G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</row>
    <row r="56" spans="1:84" ht="12.75">
      <c r="A56" s="49">
        <f t="shared" si="1"/>
        <v>52</v>
      </c>
      <c r="B56" s="50">
        <f>IF('Prezenční listina'!F19=0,"",'Prezenční listina'!F19)</f>
        <v>63</v>
      </c>
      <c r="C56" s="50" t="str">
        <f>IF('Prezenční listina'!B19=0,"",'Prezenční listina'!B19)</f>
        <v>Jaskulka</v>
      </c>
      <c r="D56" s="50" t="str">
        <f>IF('Prezenční listina'!C19=0,"",'Prezenční listina'!C19)</f>
        <v>Martin</v>
      </c>
      <c r="E56" s="51">
        <f>IF('Prezenční listina'!D19=0,"",'Prezenční listina'!D19)</f>
        <v>1968</v>
      </c>
      <c r="F56" s="51" t="str">
        <f>IF('Prezenční listina'!E19=0,"",'Prezenční listina'!E19)</f>
        <v>AK Kuřim</v>
      </c>
      <c r="G56" s="52" t="str">
        <f>'Prezenční listina'!H19</f>
        <v>B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</row>
    <row r="57" spans="1:84" ht="12.75">
      <c r="A57" s="49">
        <f t="shared" si="1"/>
        <v>53</v>
      </c>
      <c r="B57" s="50">
        <f>IF('Prezenční listina'!F40=0,"",'Prezenční listina'!F40)</f>
        <v>64</v>
      </c>
      <c r="C57" s="50" t="str">
        <f>IF('Prezenční listina'!B40=0,"",'Prezenční listina'!B40)</f>
        <v>Rerych</v>
      </c>
      <c r="D57" s="50" t="str">
        <f>IF('Prezenční listina'!C40=0,"",'Prezenční listina'!C40)</f>
        <v>Jiří</v>
      </c>
      <c r="E57" s="51">
        <f>IF('Prezenční listina'!D40=0,"",'Prezenční listina'!D40)</f>
        <v>1962</v>
      </c>
      <c r="F57" s="51" t="str">
        <f>IF('Prezenční listina'!E40=0,"",'Prezenční listina'!E40)</f>
        <v>Moravská Slávia Brno</v>
      </c>
      <c r="G57" s="52" t="str">
        <f>'Prezenční listina'!H40</f>
        <v>C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</row>
    <row r="58" spans="1:84" ht="12.75">
      <c r="A58" s="49">
        <f t="shared" si="1"/>
        <v>54</v>
      </c>
      <c r="B58" s="50">
        <f>IF('Prezenční listina'!F67=0,"",'Prezenční listina'!F67)</f>
        <v>65</v>
      </c>
      <c r="C58" s="50" t="str">
        <f>IF('Prezenční listina'!B67=0,"",'Prezenční listina'!B67)</f>
        <v>Alman</v>
      </c>
      <c r="D58" s="50" t="str">
        <f>IF('Prezenční listina'!C67=0,"",'Prezenční listina'!C67)</f>
        <v>Dušan</v>
      </c>
      <c r="E58" s="51">
        <f>IF('Prezenční listina'!D67=0,"",'Prezenční listina'!D67)</f>
        <v>1967</v>
      </c>
      <c r="F58" s="51" t="str">
        <f>IF('Prezenční listina'!E67=0,"",'Prezenční listina'!E67)</f>
        <v>Babice</v>
      </c>
      <c r="G58" s="52" t="str">
        <f>'Prezenční listina'!H67</f>
        <v>B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</row>
    <row r="59" spans="1:84" ht="12.75">
      <c r="A59" s="49">
        <f t="shared" si="1"/>
        <v>55</v>
      </c>
      <c r="B59" s="50">
        <f>IF('Prezenční listina'!F25=0,"",'Prezenční listina'!F25)</f>
        <v>66</v>
      </c>
      <c r="C59" s="50" t="str">
        <f>IF('Prezenční listina'!B25=0,"",'Prezenční listina'!B25)</f>
        <v>Kratochvíl</v>
      </c>
      <c r="D59" s="50" t="str">
        <f>IF('Prezenční listina'!C25=0,"",'Prezenční listina'!C25)</f>
        <v>Jaroslav</v>
      </c>
      <c r="E59" s="51">
        <f>IF('Prezenční listina'!D25=0,"",'Prezenční listina'!D25)</f>
        <v>1977</v>
      </c>
      <c r="F59" s="51" t="str">
        <f>IF('Prezenční listina'!E25=0,"",'Prezenční listina'!E25)</f>
        <v>SDH Hluboké</v>
      </c>
      <c r="G59" s="52" t="str">
        <f>'Prezenční listina'!H25</f>
        <v>A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</row>
    <row r="60" spans="1:84" ht="12.75">
      <c r="A60" s="49">
        <f t="shared" si="1"/>
        <v>56</v>
      </c>
      <c r="B60" s="50">
        <f>IF('Prezenční listina'!F69=0,"",'Prezenční listina'!F69)</f>
        <v>67</v>
      </c>
      <c r="C60" s="50" t="str">
        <f>IF('Prezenční listina'!B69=0,"",'Prezenční listina'!B69)</f>
        <v>Ondráček</v>
      </c>
      <c r="D60" s="50" t="str">
        <f>IF('Prezenční listina'!C69=0,"",'Prezenční listina'!C69)</f>
        <v>Tomáš</v>
      </c>
      <c r="E60" s="51">
        <f>IF('Prezenční listina'!D69=0,"",'Prezenční listina'!D69)</f>
        <v>1977</v>
      </c>
      <c r="F60" s="51" t="str">
        <f>IF('Prezenční listina'!E69=0,"",'Prezenční listina'!E69)</f>
        <v>TRIEXPERT adidas team</v>
      </c>
      <c r="G60" s="52" t="str">
        <f>'Prezenční listina'!H69</f>
        <v>A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</row>
    <row r="61" spans="1:84" ht="12.75">
      <c r="A61" s="49">
        <f t="shared" si="1"/>
        <v>57</v>
      </c>
      <c r="B61" s="50">
        <f>IF('Prezenční listina'!F68=0,"",'Prezenční listina'!F68)</f>
        <v>68</v>
      </c>
      <c r="C61" s="50" t="str">
        <f>IF('Prezenční listina'!B68=0,"",'Prezenční listina'!B68)</f>
        <v>Svoboda</v>
      </c>
      <c r="D61" s="50" t="str">
        <f>IF('Prezenční listina'!C68=0,"",'Prezenční listina'!C68)</f>
        <v>Petr</v>
      </c>
      <c r="E61" s="51">
        <f>IF('Prezenční listina'!D68=0,"",'Prezenční listina'!D68)</f>
        <v>1968</v>
      </c>
      <c r="F61" s="51" t="str">
        <f>IF('Prezenční listina'!E68=0,"",'Prezenční listina'!E68)</f>
        <v>AC Moravská Slávia Brno</v>
      </c>
      <c r="G61" s="52" t="str">
        <f>'Prezenční listina'!H68</f>
        <v>B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</row>
    <row r="62" spans="1:84" ht="12.75">
      <c r="A62" s="49">
        <f t="shared" si="1"/>
        <v>58</v>
      </c>
      <c r="B62" s="50">
        <f>IF('Prezenční listina'!F70=0,"",'Prezenční listina'!F70)</f>
        <v>69</v>
      </c>
      <c r="C62" s="50" t="str">
        <f>IF('Prezenční listina'!B70=0,"",'Prezenční listina'!B70)</f>
        <v>Zourek</v>
      </c>
      <c r="D62" s="50" t="str">
        <f>IF('Prezenční listina'!C70=0,"",'Prezenční listina'!C70)</f>
        <v>Karel</v>
      </c>
      <c r="E62" s="51">
        <f>IF('Prezenční listina'!D70=0,"",'Prezenční listina'!D70)</f>
        <v>1959</v>
      </c>
      <c r="F62" s="51" t="str">
        <f>IF('Prezenční listina'!E70=0,"",'Prezenční listina'!E70)</f>
        <v>Brno</v>
      </c>
      <c r="G62" s="52" t="str">
        <f>'Prezenční listina'!H70</f>
        <v>C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</row>
    <row r="63" spans="1:84" ht="12.75">
      <c r="A63" s="49">
        <f t="shared" si="1"/>
      </c>
      <c r="B63" s="50">
        <f>IF('Prezenční listina'!F4=0,"",'Prezenční listina'!F4)</f>
      </c>
      <c r="C63" s="50"/>
      <c r="D63" s="50"/>
      <c r="E63" s="51"/>
      <c r="F63" s="51"/>
      <c r="G63" s="52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</row>
    <row r="64" spans="1:84" ht="12.75">
      <c r="A64" s="49">
        <f t="shared" si="1"/>
      </c>
      <c r="B64" s="50">
        <f>IF('Prezenční listina'!F5=0,"",'Prezenční listina'!F5)</f>
      </c>
      <c r="C64" s="50"/>
      <c r="D64" s="50"/>
      <c r="E64" s="51"/>
      <c r="F64" s="51"/>
      <c r="G64" s="5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</row>
    <row r="65" spans="1:84" ht="12.75">
      <c r="A65" s="49">
        <f t="shared" si="1"/>
      </c>
      <c r="B65" s="50">
        <f>IF('Prezenční listina'!F6=0,"",'Prezenční listina'!F6)</f>
      </c>
      <c r="C65" s="50"/>
      <c r="D65" s="50"/>
      <c r="E65" s="51"/>
      <c r="F65" s="51"/>
      <c r="G65" s="52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</row>
    <row r="66" spans="1:84" ht="12.75">
      <c r="A66" s="49">
        <f t="shared" si="1"/>
      </c>
      <c r="B66" s="50">
        <f>IF('Prezenční listina'!F8=0,"",'Prezenční listina'!F8)</f>
      </c>
      <c r="C66" s="50"/>
      <c r="D66" s="50"/>
      <c r="E66" s="51"/>
      <c r="F66" s="51"/>
      <c r="G66" s="52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</row>
    <row r="67" spans="1:84" ht="12.75">
      <c r="A67" s="49">
        <f t="shared" si="1"/>
      </c>
      <c r="B67" s="50">
        <f>IF('Prezenční listina'!F12=0,"",'Prezenční listina'!F12)</f>
      </c>
      <c r="C67" s="50"/>
      <c r="D67" s="50"/>
      <c r="E67" s="51"/>
      <c r="F67" s="51"/>
      <c r="G67" s="5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</row>
    <row r="68" spans="1:84" ht="12.75">
      <c r="A68" s="49">
        <f t="shared" si="1"/>
      </c>
      <c r="B68" s="50">
        <f>IF('Prezenční listina'!F20=0,"",'Prezenční listina'!F20)</f>
      </c>
      <c r="C68" s="50"/>
      <c r="D68" s="50"/>
      <c r="E68" s="51"/>
      <c r="F68" s="51"/>
      <c r="G68" s="52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</row>
    <row r="69" spans="1:84" ht="12.75">
      <c r="A69" s="49">
        <f t="shared" si="1"/>
      </c>
      <c r="B69" s="50">
        <f>IF('Prezenční listina'!F28=0,"",'Prezenční listina'!F28)</f>
      </c>
      <c r="C69" s="50"/>
      <c r="D69" s="50"/>
      <c r="E69" s="51"/>
      <c r="F69" s="51"/>
      <c r="G69" s="5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</row>
    <row r="70" spans="1:84" ht="12.75">
      <c r="A70" s="49">
        <f t="shared" si="1"/>
      </c>
      <c r="B70" s="50">
        <f>IF('Prezenční listina'!F41=0,"",'Prezenční listina'!F41)</f>
      </c>
      <c r="C70" s="50"/>
      <c r="D70" s="50"/>
      <c r="E70" s="51"/>
      <c r="F70" s="51"/>
      <c r="G70" s="5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</row>
    <row r="71" spans="1:84" ht="12.75">
      <c r="A71" s="49">
        <f t="shared" si="1"/>
      </c>
      <c r="B71" s="50">
        <f>IF('Prezenční listina'!F44=0,"",'Prezenční listina'!F44)</f>
      </c>
      <c r="C71" s="50"/>
      <c r="D71" s="50"/>
      <c r="E71" s="51"/>
      <c r="F71" s="51"/>
      <c r="G71" s="5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</row>
    <row r="72" spans="1:84" ht="12.75">
      <c r="A72" s="49">
        <f t="shared" si="1"/>
      </c>
      <c r="B72" s="50">
        <f>IF('Prezenční listina'!F47=0,"",'Prezenční listina'!F47)</f>
      </c>
      <c r="C72" s="50"/>
      <c r="D72" s="50"/>
      <c r="E72" s="51"/>
      <c r="F72" s="51"/>
      <c r="G72" s="5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</row>
    <row r="73" spans="1:84" ht="12.75">
      <c r="A73" s="49">
        <f t="shared" si="1"/>
      </c>
      <c r="B73" s="50">
        <f>IF('Prezenční listina'!F71=0,"",'Prezenční listina'!F71)</f>
      </c>
      <c r="C73" s="50">
        <f>IF('Prezenční listina'!B71=0,"",'Prezenční listina'!B71)</f>
      </c>
      <c r="D73" s="50">
        <f>IF('Prezenční listina'!C71=0,"",'Prezenční listina'!C71)</f>
      </c>
      <c r="E73" s="51">
        <f>IF('Prezenční listina'!D71=0,"",'Prezenční listina'!D71)</f>
      </c>
      <c r="F73" s="51">
        <f>IF('Prezenční listina'!E71=0,"",'Prezenční listina'!E71)</f>
      </c>
      <c r="G73" s="52">
        <f>'Prezenční listina'!H71</f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</row>
    <row r="74" spans="1:84" ht="12.75">
      <c r="A74" s="49">
        <f>IF(C74="","",A73+1)</f>
      </c>
      <c r="B74" s="50">
        <f>IF('Prezenční listina'!F72=0,"",'Prezenční listina'!F72)</f>
      </c>
      <c r="C74" s="50">
        <f>IF('Prezenční listina'!B72=0,"",'Prezenční listina'!B72)</f>
      </c>
      <c r="D74" s="50">
        <f>IF('Prezenční listina'!C72=0,"",'Prezenční listina'!C72)</f>
      </c>
      <c r="E74" s="51">
        <f>IF('Prezenční listina'!D72=0,"",'Prezenční listina'!D72)</f>
      </c>
      <c r="F74" s="51">
        <f>IF('Prezenční listina'!E72=0,"",'Prezenční listina'!E72)</f>
      </c>
      <c r="G74" s="52">
        <f>'Prezenční listina'!H72</f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</row>
    <row r="75" spans="1:84" ht="12.75">
      <c r="A75" s="49">
        <f t="shared" si="1"/>
      </c>
      <c r="B75" s="50">
        <f>IF('Prezenční listina'!F73=0,"",'Prezenční listina'!F73)</f>
      </c>
      <c r="C75" s="50">
        <f>IF('Prezenční listina'!B73=0,"",'Prezenční listina'!B73)</f>
      </c>
      <c r="D75" s="50">
        <f>IF('Prezenční listina'!C73=0,"",'Prezenční listina'!C73)</f>
      </c>
      <c r="E75" s="51">
        <f>IF('Prezenční listina'!D73=0,"",'Prezenční listina'!D73)</f>
      </c>
      <c r="F75" s="51">
        <f>IF('Prezenční listina'!E73=0,"",'Prezenční listina'!E73)</f>
      </c>
      <c r="G75" s="52">
        <f>'Prezenční listina'!H73</f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</row>
    <row r="76" spans="1:84" ht="12.75">
      <c r="A76" s="49">
        <f t="shared" si="1"/>
      </c>
      <c r="B76" s="50">
        <f>IF('Prezenční listina'!F74=0,"",'Prezenční listina'!F74)</f>
      </c>
      <c r="C76" s="50">
        <f>IF('Prezenční listina'!B74=0,"",'Prezenční listina'!B74)</f>
      </c>
      <c r="D76" s="50">
        <f>IF('Prezenční listina'!C74=0,"",'Prezenční listina'!C74)</f>
      </c>
      <c r="E76" s="51">
        <f>IF('Prezenční listina'!D74=0,"",'Prezenční listina'!D74)</f>
      </c>
      <c r="F76" s="51">
        <f>IF('Prezenční listina'!E74=0,"",'Prezenční listina'!E74)</f>
      </c>
      <c r="G76" s="52">
        <f>'Prezenční listina'!H74</f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</row>
    <row r="77" spans="1:84" ht="12.75">
      <c r="A77" s="49">
        <f t="shared" si="1"/>
      </c>
      <c r="B77" s="50">
        <f>IF('Prezenční listina'!F75=0,"",'Prezenční listina'!F75)</f>
      </c>
      <c r="C77" s="50">
        <f>IF('Prezenční listina'!B75=0,"",'Prezenční listina'!B75)</f>
      </c>
      <c r="D77" s="50">
        <f>IF('Prezenční listina'!C75=0,"",'Prezenční listina'!C75)</f>
      </c>
      <c r="E77" s="51">
        <f>IF('Prezenční listina'!D75=0,"",'Prezenční listina'!D75)</f>
      </c>
      <c r="F77" s="51">
        <f>IF('Prezenční listina'!E75=0,"",'Prezenční listina'!E75)</f>
      </c>
      <c r="G77" s="52">
        <f>'Prezenční listina'!H75</f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</row>
    <row r="78" spans="1:84" ht="12.75">
      <c r="A78" s="49">
        <f t="shared" si="1"/>
      </c>
      <c r="B78" s="50">
        <f>IF('Prezenční listina'!F76=0,"",'Prezenční listina'!F76)</f>
      </c>
      <c r="C78" s="50">
        <f>IF('Prezenční listina'!B76=0,"",'Prezenční listina'!B76)</f>
      </c>
      <c r="D78" s="50">
        <f>IF('Prezenční listina'!C76=0,"",'Prezenční listina'!C76)</f>
      </c>
      <c r="E78" s="51">
        <f>IF('Prezenční listina'!D76=0,"",'Prezenční listina'!D76)</f>
      </c>
      <c r="F78" s="51">
        <f>IF('Prezenční listina'!E76=0,"",'Prezenční listina'!E76)</f>
      </c>
      <c r="G78" s="52">
        <f>'Prezenční listina'!H76</f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</row>
    <row r="79" spans="1:84" ht="12.75">
      <c r="A79" s="49">
        <f t="shared" si="1"/>
      </c>
      <c r="B79" s="50">
        <f>IF('Prezenční listina'!F77=0,"",'Prezenční listina'!F77)</f>
      </c>
      <c r="C79" s="50">
        <f>IF('Prezenční listina'!B77=0,"",'Prezenční listina'!B77)</f>
      </c>
      <c r="D79" s="50">
        <f>IF('Prezenční listina'!C77=0,"",'Prezenční listina'!C77)</f>
      </c>
      <c r="E79" s="51">
        <f>IF('Prezenční listina'!D77=0,"",'Prezenční listina'!D77)</f>
      </c>
      <c r="F79" s="51">
        <f>IF('Prezenční listina'!E77=0,"",'Prezenční listina'!E77)</f>
      </c>
      <c r="G79" s="52">
        <f>'Prezenční listina'!H77</f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</row>
    <row r="80" spans="1:84" ht="12.75">
      <c r="A80" s="49">
        <f t="shared" si="1"/>
      </c>
      <c r="B80" s="50">
        <f>IF('Prezenční listina'!F78=0,"",'Prezenční listina'!F78)</f>
      </c>
      <c r="C80" s="50">
        <f>IF('Prezenční listina'!B78=0,"",'Prezenční listina'!B78)</f>
      </c>
      <c r="D80" s="50">
        <f>IF('Prezenční listina'!C78=0,"",'Prezenční listina'!C78)</f>
      </c>
      <c r="E80" s="51">
        <f>IF('Prezenční listina'!D78=0,"",'Prezenční listina'!D78)</f>
      </c>
      <c r="F80" s="51">
        <f>IF('Prezenční listina'!E78=0,"",'Prezenční listina'!E78)</f>
      </c>
      <c r="G80" s="52">
        <f>'Prezenční listina'!H78</f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</row>
    <row r="81" spans="1:84" ht="12.75">
      <c r="A81" s="49">
        <f t="shared" si="1"/>
      </c>
      <c r="B81" s="50">
        <f>IF('Prezenční listina'!F79=0,"",'Prezenční listina'!F79)</f>
      </c>
      <c r="C81" s="50">
        <f>IF('Prezenční listina'!B79=0,"",'Prezenční listina'!B79)</f>
      </c>
      <c r="D81" s="50">
        <f>IF('Prezenční listina'!C79=0,"",'Prezenční listina'!C79)</f>
      </c>
      <c r="E81" s="51">
        <f>IF('Prezenční listina'!D79=0,"",'Prezenční listina'!D79)</f>
      </c>
      <c r="F81" s="51">
        <f>IF('Prezenční listina'!E79=0,"",'Prezenční listina'!E79)</f>
      </c>
      <c r="G81" s="52">
        <f>'Prezenční listina'!H79</f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</row>
    <row r="82" spans="1:84" ht="12.75">
      <c r="A82" s="49">
        <f t="shared" si="1"/>
      </c>
      <c r="B82" s="50">
        <f>IF('Prezenční listina'!F80=0,"",'Prezenční listina'!F80)</f>
      </c>
      <c r="C82" s="50">
        <f>IF('Prezenční listina'!B80=0,"",'Prezenční listina'!B80)</f>
      </c>
      <c r="D82" s="50">
        <f>IF('Prezenční listina'!C80=0,"",'Prezenční listina'!C80)</f>
      </c>
      <c r="E82" s="51">
        <f>IF('Prezenční listina'!D80=0,"",'Prezenční listina'!D80)</f>
      </c>
      <c r="F82" s="51">
        <f>IF('Prezenční listina'!E80=0,"",'Prezenční listina'!E80)</f>
      </c>
      <c r="G82" s="52">
        <f>'Prezenční listina'!H80</f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</row>
    <row r="83" spans="1:84" ht="12.75">
      <c r="A83" s="49">
        <f t="shared" si="1"/>
      </c>
      <c r="B83" s="50">
        <f>IF('Prezenční listina'!F81=0,"",'Prezenční listina'!F81)</f>
      </c>
      <c r="C83" s="50">
        <f>IF('Prezenční listina'!B81=0,"",'Prezenční listina'!B81)</f>
      </c>
      <c r="D83" s="50">
        <f>IF('Prezenční listina'!C81=0,"",'Prezenční listina'!C81)</f>
      </c>
      <c r="E83" s="51">
        <f>IF('Prezenční listina'!D81=0,"",'Prezenční listina'!D81)</f>
      </c>
      <c r="F83" s="51">
        <f>IF('Prezenční listina'!E81=0,"",'Prezenční listina'!E81)</f>
      </c>
      <c r="G83" s="52">
        <f>'Prezenční listina'!H81</f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</row>
    <row r="84" spans="1:84" ht="12.75">
      <c r="A84" s="49">
        <f t="shared" si="1"/>
      </c>
      <c r="B84" s="50">
        <f>IF('Prezenční listina'!F82=0,"",'Prezenční listina'!F82)</f>
      </c>
      <c r="C84" s="50">
        <f>IF('Prezenční listina'!B82=0,"",'Prezenční listina'!B82)</f>
      </c>
      <c r="D84" s="50">
        <f>IF('Prezenční listina'!C82=0,"",'Prezenční listina'!C82)</f>
      </c>
      <c r="E84" s="51">
        <f>IF('Prezenční listina'!D82=0,"",'Prezenční listina'!D82)</f>
      </c>
      <c r="F84" s="51">
        <f>IF('Prezenční listina'!E82=0,"",'Prezenční listina'!E82)</f>
      </c>
      <c r="G84" s="52">
        <f>'Prezenční listina'!H82</f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</row>
    <row r="85" spans="1:84" ht="12.75">
      <c r="A85" s="49">
        <f t="shared" si="1"/>
      </c>
      <c r="B85" s="50">
        <f>IF('Prezenční listina'!F83=0,"",'Prezenční listina'!F83)</f>
      </c>
      <c r="C85" s="50">
        <f>IF('Prezenční listina'!B83=0,"",'Prezenční listina'!B83)</f>
      </c>
      <c r="D85" s="50">
        <f>IF('Prezenční listina'!C83=0,"",'Prezenční listina'!C83)</f>
      </c>
      <c r="E85" s="51">
        <f>IF('Prezenční listina'!D83=0,"",'Prezenční listina'!D83)</f>
      </c>
      <c r="F85" s="51">
        <f>IF('Prezenční listina'!E83=0,"",'Prezenční listina'!E83)</f>
      </c>
      <c r="G85" s="52">
        <f>'Prezenční listina'!H83</f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</row>
    <row r="86" spans="1:84" ht="12.75">
      <c r="A86" s="49">
        <f t="shared" si="1"/>
      </c>
      <c r="B86" s="50">
        <f>IF('Prezenční listina'!F84=0,"",'Prezenční listina'!F84)</f>
      </c>
      <c r="C86" s="50">
        <f>IF('Prezenční listina'!B84=0,"",'Prezenční listina'!B84)</f>
      </c>
      <c r="D86" s="50">
        <f>IF('Prezenční listina'!C84=0,"",'Prezenční listina'!C84)</f>
      </c>
      <c r="E86" s="51">
        <f>IF('Prezenční listina'!D84=0,"",'Prezenční listina'!D84)</f>
      </c>
      <c r="F86" s="51">
        <f>IF('Prezenční listina'!E84=0,"",'Prezenční listina'!E84)</f>
      </c>
      <c r="G86" s="52">
        <f>'Prezenční listina'!H84</f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</row>
    <row r="87" spans="1:84" ht="12.75">
      <c r="A87" s="49">
        <f t="shared" si="1"/>
      </c>
      <c r="B87" s="50">
        <f>IF('Prezenční listina'!F85=0,"",'Prezenční listina'!F85)</f>
      </c>
      <c r="C87" s="50">
        <f>IF('Prezenční listina'!B85=0,"",'Prezenční listina'!B85)</f>
      </c>
      <c r="D87" s="50">
        <f>IF('Prezenční listina'!C85=0,"",'Prezenční listina'!C85)</f>
      </c>
      <c r="E87" s="51">
        <f>IF('Prezenční listina'!D85=0,"",'Prezenční listina'!D85)</f>
      </c>
      <c r="F87" s="51">
        <f>IF('Prezenční listina'!E85=0,"",'Prezenční listina'!E85)</f>
      </c>
      <c r="G87" s="52">
        <f>'Prezenční listina'!H85</f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</row>
    <row r="88" spans="1:84" ht="12.75">
      <c r="A88" s="49">
        <f t="shared" si="1"/>
      </c>
      <c r="B88" s="50">
        <f>IF('Prezenční listina'!F86=0,"",'Prezenční listina'!F86)</f>
      </c>
      <c r="C88" s="50">
        <f>IF('Prezenční listina'!B86=0,"",'Prezenční listina'!B86)</f>
      </c>
      <c r="D88" s="50">
        <f>IF('Prezenční listina'!C86=0,"",'Prezenční listina'!C86)</f>
      </c>
      <c r="E88" s="51">
        <f>IF('Prezenční listina'!D86=0,"",'Prezenční listina'!D86)</f>
      </c>
      <c r="F88" s="51">
        <f>IF('Prezenční listina'!E86=0,"",'Prezenční listina'!E86)</f>
      </c>
      <c r="G88" s="52">
        <f>'Prezenční listina'!H86</f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</row>
    <row r="89" spans="1:84" ht="12.75">
      <c r="A89" s="49">
        <f t="shared" si="1"/>
      </c>
      <c r="B89" s="50">
        <f>IF('Prezenční listina'!F87=0,"",'Prezenční listina'!F87)</f>
      </c>
      <c r="C89" s="50">
        <f>IF('Prezenční listina'!B87=0,"",'Prezenční listina'!B87)</f>
      </c>
      <c r="D89" s="50">
        <f>IF('Prezenční listina'!C87=0,"",'Prezenční listina'!C87)</f>
      </c>
      <c r="E89" s="51">
        <f>IF('Prezenční listina'!D87=0,"",'Prezenční listina'!D87)</f>
      </c>
      <c r="F89" s="51">
        <f>IF('Prezenční listina'!E87=0,"",'Prezenční listina'!E87)</f>
      </c>
      <c r="G89" s="52">
        <f>'Prezenční listina'!H87</f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</row>
    <row r="90" spans="1:84" ht="12.75">
      <c r="A90" s="49">
        <f t="shared" si="1"/>
      </c>
      <c r="B90" s="50">
        <f>IF('Prezenční listina'!F88=0,"",'Prezenční listina'!F88)</f>
      </c>
      <c r="C90" s="50">
        <f>IF('Prezenční listina'!B88=0,"",'Prezenční listina'!B88)</f>
      </c>
      <c r="D90" s="50">
        <f>IF('Prezenční listina'!C88=0,"",'Prezenční listina'!C88)</f>
      </c>
      <c r="E90" s="51">
        <f>IF('Prezenční listina'!D88=0,"",'Prezenční listina'!D88)</f>
      </c>
      <c r="F90" s="51">
        <f>IF('Prezenční listina'!E88=0,"",'Prezenční listina'!E88)</f>
      </c>
      <c r="G90" s="52">
        <f>'Prezenční listina'!H88</f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</row>
    <row r="91" spans="1:84" ht="12.75">
      <c r="A91" s="49">
        <f aca="true" t="shared" si="2" ref="A91:A141">IF(C91="","",A90+1)</f>
      </c>
      <c r="B91" s="50">
        <f>IF('Prezenční listina'!F89=0,"",'Prezenční listina'!F89)</f>
      </c>
      <c r="C91" s="50">
        <f>IF('Prezenční listina'!B89=0,"",'Prezenční listina'!B89)</f>
      </c>
      <c r="D91" s="50">
        <f>IF('Prezenční listina'!C89=0,"",'Prezenční listina'!C89)</f>
      </c>
      <c r="E91" s="51">
        <f>IF('Prezenční listina'!D89=0,"",'Prezenční listina'!D89)</f>
      </c>
      <c r="F91" s="51">
        <f>IF('Prezenční listina'!E89=0,"",'Prezenční listina'!E89)</f>
      </c>
      <c r="G91" s="52">
        <f>'Prezenční listina'!H89</f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</row>
    <row r="92" spans="1:84" ht="12.75">
      <c r="A92" s="49">
        <f t="shared" si="2"/>
      </c>
      <c r="B92" s="50">
        <f>IF('Prezenční listina'!F90=0,"",'Prezenční listina'!F90)</f>
      </c>
      <c r="C92" s="50">
        <f>IF('Prezenční listina'!B90=0,"",'Prezenční listina'!B90)</f>
      </c>
      <c r="D92" s="50">
        <f>IF('Prezenční listina'!C90=0,"",'Prezenční listina'!C90)</f>
      </c>
      <c r="E92" s="51">
        <f>IF('Prezenční listina'!D90=0,"",'Prezenční listina'!D90)</f>
      </c>
      <c r="F92" s="51">
        <f>IF('Prezenční listina'!E90=0,"",'Prezenční listina'!E90)</f>
      </c>
      <c r="G92" s="52">
        <f>'Prezenční listina'!H90</f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</row>
    <row r="93" spans="1:84" ht="12.75">
      <c r="A93" s="49">
        <f t="shared" si="2"/>
      </c>
      <c r="B93" s="50">
        <f>IF('Prezenční listina'!F91=0,"",'Prezenční listina'!F91)</f>
      </c>
      <c r="C93" s="50">
        <f>IF('Prezenční listina'!B91=0,"",'Prezenční listina'!B91)</f>
      </c>
      <c r="D93" s="50">
        <f>IF('Prezenční listina'!C91=0,"",'Prezenční listina'!C91)</f>
      </c>
      <c r="E93" s="51">
        <f>IF('Prezenční listina'!D91=0,"",'Prezenční listina'!D91)</f>
      </c>
      <c r="F93" s="51">
        <f>IF('Prezenční listina'!E91=0,"",'Prezenční listina'!E91)</f>
      </c>
      <c r="G93" s="52">
        <f>'Prezenční listina'!H91</f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</row>
    <row r="94" spans="1:84" ht="12.75">
      <c r="A94" s="49">
        <f t="shared" si="2"/>
      </c>
      <c r="B94" s="50">
        <f>IF('Prezenční listina'!F92=0,"",'Prezenční listina'!F92)</f>
      </c>
      <c r="C94" s="50">
        <f>IF('Prezenční listina'!B92=0,"",'Prezenční listina'!B92)</f>
      </c>
      <c r="D94" s="50">
        <f>IF('Prezenční listina'!C92=0,"",'Prezenční listina'!C92)</f>
      </c>
      <c r="E94" s="51">
        <f>IF('Prezenční listina'!D92=0,"",'Prezenční listina'!D92)</f>
      </c>
      <c r="F94" s="51">
        <f>IF('Prezenční listina'!E92=0,"",'Prezenční listina'!E92)</f>
      </c>
      <c r="G94" s="52">
        <f>'Prezenční listina'!H92</f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</row>
    <row r="95" spans="1:84" ht="12.75">
      <c r="A95" s="49">
        <f t="shared" si="2"/>
      </c>
      <c r="B95" s="50">
        <f>IF('Prezenční listina'!F93=0,"",'Prezenční listina'!F93)</f>
      </c>
      <c r="C95" s="50">
        <f>IF('Prezenční listina'!B93=0,"",'Prezenční listina'!B93)</f>
      </c>
      <c r="D95" s="50">
        <f>IF('Prezenční listina'!C93=0,"",'Prezenční listina'!C93)</f>
      </c>
      <c r="E95" s="51">
        <f>IF('Prezenční listina'!D93=0,"",'Prezenční listina'!D93)</f>
      </c>
      <c r="F95" s="51">
        <f>IF('Prezenční listina'!E93=0,"",'Prezenční listina'!E93)</f>
      </c>
      <c r="G95" s="52">
        <f>'Prezenční listina'!H93</f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</row>
    <row r="96" spans="1:84" ht="12.75">
      <c r="A96" s="49">
        <f t="shared" si="2"/>
      </c>
      <c r="B96" s="50">
        <f>IF('Prezenční listina'!F94=0,"",'Prezenční listina'!F94)</f>
      </c>
      <c r="C96" s="50">
        <f>IF('Prezenční listina'!B94=0,"",'Prezenční listina'!B94)</f>
      </c>
      <c r="D96" s="50">
        <f>IF('Prezenční listina'!C94=0,"",'Prezenční listina'!C94)</f>
      </c>
      <c r="E96" s="51">
        <f>IF('Prezenční listina'!D94=0,"",'Prezenční listina'!D94)</f>
      </c>
      <c r="F96" s="51">
        <f>IF('Prezenční listina'!E94=0,"",'Prezenční listina'!E94)</f>
      </c>
      <c r="G96" s="52">
        <f>'Prezenční listina'!H94</f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</row>
    <row r="97" spans="1:84" ht="12.75">
      <c r="A97" s="49">
        <f t="shared" si="2"/>
      </c>
      <c r="B97" s="50">
        <f>IF('Prezenční listina'!F95=0,"",'Prezenční listina'!F95)</f>
      </c>
      <c r="C97" s="50">
        <f>IF('Prezenční listina'!B95=0,"",'Prezenční listina'!B95)</f>
      </c>
      <c r="D97" s="50">
        <f>IF('Prezenční listina'!C95=0,"",'Prezenční listina'!C95)</f>
      </c>
      <c r="E97" s="51">
        <f>IF('Prezenční listina'!D95=0,"",'Prezenční listina'!D95)</f>
      </c>
      <c r="F97" s="51">
        <f>IF('Prezenční listina'!E95=0,"",'Prezenční listina'!E95)</f>
      </c>
      <c r="G97" s="52">
        <f>'Prezenční listina'!H95</f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</row>
    <row r="98" spans="1:84" ht="12.75">
      <c r="A98" s="49">
        <f t="shared" si="2"/>
      </c>
      <c r="B98" s="50">
        <f>IF('Prezenční listina'!F96=0,"",'Prezenční listina'!F96)</f>
      </c>
      <c r="C98" s="50">
        <f>IF('Prezenční listina'!B96=0,"",'Prezenční listina'!B96)</f>
      </c>
      <c r="D98" s="50">
        <f>IF('Prezenční listina'!C96=0,"",'Prezenční listina'!C96)</f>
      </c>
      <c r="E98" s="51">
        <f>IF('Prezenční listina'!D96=0,"",'Prezenční listina'!D96)</f>
      </c>
      <c r="F98" s="51">
        <f>IF('Prezenční listina'!E96=0,"",'Prezenční listina'!E96)</f>
      </c>
      <c r="G98" s="52">
        <f>'Prezenční listina'!H96</f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</row>
    <row r="99" spans="1:84" ht="12.75">
      <c r="A99" s="49">
        <f t="shared" si="2"/>
      </c>
      <c r="B99" s="50">
        <f>IF('Prezenční listina'!F97=0,"",'Prezenční listina'!F97)</f>
      </c>
      <c r="C99" s="50">
        <f>IF('Prezenční listina'!B97=0,"",'Prezenční listina'!B97)</f>
      </c>
      <c r="D99" s="50">
        <f>IF('Prezenční listina'!C97=0,"",'Prezenční listina'!C97)</f>
      </c>
      <c r="E99" s="51">
        <f>IF('Prezenční listina'!D97=0,"",'Prezenční listina'!D97)</f>
      </c>
      <c r="F99" s="51">
        <f>IF('Prezenční listina'!E97=0,"",'Prezenční listina'!E97)</f>
      </c>
      <c r="G99" s="52">
        <f>'Prezenční listina'!H97</f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</row>
    <row r="100" spans="1:84" ht="12.75">
      <c r="A100" s="49">
        <f t="shared" si="2"/>
      </c>
      <c r="B100" s="50">
        <f>IF('Prezenční listina'!F98=0,"",'Prezenční listina'!F98)</f>
      </c>
      <c r="C100" s="50">
        <f>IF('Prezenční listina'!B98=0,"",'Prezenční listina'!B98)</f>
      </c>
      <c r="D100" s="50">
        <f>IF('Prezenční listina'!C98=0,"",'Prezenční listina'!C98)</f>
      </c>
      <c r="E100" s="51">
        <f>IF('Prezenční listina'!D98=0,"",'Prezenční listina'!D98)</f>
      </c>
      <c r="F100" s="51">
        <f>IF('Prezenční listina'!E98=0,"",'Prezenční listina'!E98)</f>
      </c>
      <c r="G100" s="52">
        <f>'Prezenční listina'!H98</f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</row>
    <row r="101" spans="1:84" ht="12.75">
      <c r="A101" s="49">
        <f t="shared" si="2"/>
      </c>
      <c r="B101" s="50">
        <f>IF('Prezenční listina'!F99=0,"",'Prezenční listina'!F99)</f>
      </c>
      <c r="C101" s="50">
        <f>IF('Prezenční listina'!B99=0,"",'Prezenční listina'!B99)</f>
      </c>
      <c r="D101" s="50">
        <f>IF('Prezenční listina'!C99=0,"",'Prezenční listina'!C99)</f>
      </c>
      <c r="E101" s="51">
        <f>IF('Prezenční listina'!D99=0,"",'Prezenční listina'!D99)</f>
      </c>
      <c r="F101" s="51">
        <f>IF('Prezenční listina'!E99=0,"",'Prezenční listina'!E99)</f>
      </c>
      <c r="G101" s="52">
        <f>'Prezenční listina'!H99</f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</row>
    <row r="102" spans="1:84" ht="12.75">
      <c r="A102" s="49">
        <f t="shared" si="2"/>
      </c>
      <c r="B102" s="50">
        <f>IF('Prezenční listina'!F100=0,"",'Prezenční listina'!F100)</f>
      </c>
      <c r="C102" s="50">
        <f>IF('Prezenční listina'!B100=0,"",'Prezenční listina'!B100)</f>
      </c>
      <c r="D102" s="50">
        <f>IF('Prezenční listina'!C100=0,"",'Prezenční listina'!C100)</f>
      </c>
      <c r="E102" s="51">
        <f>IF('Prezenční listina'!D100=0,"",'Prezenční listina'!D100)</f>
      </c>
      <c r="F102" s="51">
        <f>IF('Prezenční listina'!E100=0,"",'Prezenční listina'!E100)</f>
      </c>
      <c r="G102" s="52">
        <f>'Prezenční listina'!H100</f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</row>
    <row r="103" spans="1:84" ht="12.75">
      <c r="A103" s="49">
        <f t="shared" si="2"/>
      </c>
      <c r="B103" s="50">
        <f>IF('Prezenční listina'!F101=0,"",'Prezenční listina'!F101)</f>
      </c>
      <c r="C103" s="50">
        <f>IF('Prezenční listina'!B101=0,"",'Prezenční listina'!B101)</f>
      </c>
      <c r="D103" s="50">
        <f>IF('Prezenční listina'!C101=0,"",'Prezenční listina'!C101)</f>
      </c>
      <c r="E103" s="51">
        <f>IF('Prezenční listina'!D101=0,"",'Prezenční listina'!D101)</f>
      </c>
      <c r="F103" s="51">
        <f>IF('Prezenční listina'!E101=0,"",'Prezenční listina'!E101)</f>
      </c>
      <c r="G103" s="52">
        <f>'Prezenční listina'!H101</f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</row>
    <row r="104" spans="1:84" ht="12.75">
      <c r="A104" s="49">
        <f t="shared" si="2"/>
      </c>
      <c r="B104" s="50">
        <f>IF('Prezenční listina'!F102=0,"",'Prezenční listina'!F102)</f>
      </c>
      <c r="C104" s="50">
        <f>IF('Prezenční listina'!B102=0,"",'Prezenční listina'!B102)</f>
      </c>
      <c r="D104" s="50">
        <f>IF('Prezenční listina'!C102=0,"",'Prezenční listina'!C102)</f>
      </c>
      <c r="E104" s="51">
        <f>IF('Prezenční listina'!D102=0,"",'Prezenční listina'!D102)</f>
      </c>
      <c r="F104" s="51">
        <f>IF('Prezenční listina'!E102=0,"",'Prezenční listina'!E102)</f>
      </c>
      <c r="G104" s="52">
        <f>'Prezenční listina'!H102</f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</row>
    <row r="105" spans="1:84" ht="12.75">
      <c r="A105" s="49">
        <f t="shared" si="2"/>
      </c>
      <c r="B105" s="50">
        <f>IF('Prezenční listina'!F103=0,"",'Prezenční listina'!F103)</f>
      </c>
      <c r="C105" s="50">
        <f>IF('Prezenční listina'!B103=0,"",'Prezenční listina'!B103)</f>
      </c>
      <c r="D105" s="50">
        <f>IF('Prezenční listina'!C103=0,"",'Prezenční listina'!C103)</f>
      </c>
      <c r="E105" s="51">
        <f>IF('Prezenční listina'!D103=0,"",'Prezenční listina'!D103)</f>
      </c>
      <c r="F105" s="51">
        <f>IF('Prezenční listina'!E103=0,"",'Prezenční listina'!E103)</f>
      </c>
      <c r="G105" s="52">
        <f>'Prezenční listina'!H103</f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</row>
    <row r="106" spans="1:84" ht="12.75">
      <c r="A106" s="49">
        <f t="shared" si="2"/>
      </c>
      <c r="B106" s="50">
        <f>IF('Prezenční listina'!F104=0,"",'Prezenční listina'!F104)</f>
      </c>
      <c r="C106" s="50">
        <f>IF('Prezenční listina'!B104=0,"",'Prezenční listina'!B104)</f>
      </c>
      <c r="D106" s="50">
        <f>IF('Prezenční listina'!C104=0,"",'Prezenční listina'!C104)</f>
      </c>
      <c r="E106" s="51">
        <f>IF('Prezenční listina'!D104=0,"",'Prezenční listina'!D104)</f>
      </c>
      <c r="F106" s="51">
        <f>IF('Prezenční listina'!E104=0,"",'Prezenční listina'!E104)</f>
      </c>
      <c r="G106" s="52">
        <f>'Prezenční listina'!H104</f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</row>
    <row r="107" spans="1:84" ht="12.75">
      <c r="A107" s="49">
        <f t="shared" si="2"/>
      </c>
      <c r="B107" s="50">
        <f>IF('Prezenční listina'!F105=0,"",'Prezenční listina'!F105)</f>
      </c>
      <c r="C107" s="50">
        <f>IF('Prezenční listina'!B105=0,"",'Prezenční listina'!B105)</f>
      </c>
      <c r="D107" s="50">
        <f>IF('Prezenční listina'!C105=0,"",'Prezenční listina'!C105)</f>
      </c>
      <c r="E107" s="51">
        <f>IF('Prezenční listina'!D105=0,"",'Prezenční listina'!D105)</f>
      </c>
      <c r="F107" s="51">
        <f>IF('Prezenční listina'!E105=0,"",'Prezenční listina'!E105)</f>
      </c>
      <c r="G107" s="52">
        <f>'Prezenční listina'!H105</f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</row>
    <row r="108" spans="1:84" ht="12.75">
      <c r="A108" s="49">
        <f t="shared" si="2"/>
      </c>
      <c r="B108" s="50">
        <f>IF('Prezenční listina'!F106=0,"",'Prezenční listina'!F106)</f>
      </c>
      <c r="C108" s="50">
        <f>IF('Prezenční listina'!B106=0,"",'Prezenční listina'!B106)</f>
      </c>
      <c r="D108" s="50">
        <f>IF('Prezenční listina'!C106=0,"",'Prezenční listina'!C106)</f>
      </c>
      <c r="E108" s="51">
        <f>IF('Prezenční listina'!D106=0,"",'Prezenční listina'!D106)</f>
      </c>
      <c r="F108" s="51">
        <f>IF('Prezenční listina'!E106=0,"",'Prezenční listina'!E106)</f>
      </c>
      <c r="G108" s="52">
        <f>'Prezenční listina'!H106</f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</row>
    <row r="109" spans="1:84" ht="12.75">
      <c r="A109" s="49">
        <f t="shared" si="2"/>
      </c>
      <c r="B109" s="50">
        <f>IF('Prezenční listina'!F107=0,"",'Prezenční listina'!F107)</f>
      </c>
      <c r="C109" s="50">
        <f>IF('Prezenční listina'!B107=0,"",'Prezenční listina'!B107)</f>
      </c>
      <c r="D109" s="50">
        <f>IF('Prezenční listina'!C107=0,"",'Prezenční listina'!C107)</f>
      </c>
      <c r="E109" s="51">
        <f>IF('Prezenční listina'!D107=0,"",'Prezenční listina'!D107)</f>
      </c>
      <c r="F109" s="51">
        <f>IF('Prezenční listina'!E107=0,"",'Prezenční listina'!E107)</f>
      </c>
      <c r="G109" s="52">
        <f>'Prezenční listina'!H107</f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</row>
    <row r="110" spans="1:84" ht="12.75">
      <c r="A110" s="49">
        <f t="shared" si="2"/>
      </c>
      <c r="B110" s="50">
        <f>IF('Prezenční listina'!F108=0,"",'Prezenční listina'!F108)</f>
      </c>
      <c r="C110" s="50">
        <f>IF('Prezenční listina'!B108=0,"",'Prezenční listina'!B108)</f>
      </c>
      <c r="D110" s="50">
        <f>IF('Prezenční listina'!C108=0,"",'Prezenční listina'!C108)</f>
      </c>
      <c r="E110" s="51">
        <f>IF('Prezenční listina'!D108=0,"",'Prezenční listina'!D108)</f>
      </c>
      <c r="F110" s="51">
        <f>IF('Prezenční listina'!E108=0,"",'Prezenční listina'!E108)</f>
      </c>
      <c r="G110" s="52">
        <f>'Prezenční listina'!H108</f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</row>
    <row r="111" spans="1:84" ht="12.75">
      <c r="A111" s="49">
        <f t="shared" si="2"/>
      </c>
      <c r="B111" s="50">
        <f>IF('Prezenční listina'!F109=0,"",'Prezenční listina'!F109)</f>
      </c>
      <c r="C111" s="50">
        <f>IF('Prezenční listina'!B109=0,"",'Prezenční listina'!B109)</f>
      </c>
      <c r="D111" s="50">
        <f>IF('Prezenční listina'!C109=0,"",'Prezenční listina'!C109)</f>
      </c>
      <c r="E111" s="51">
        <f>IF('Prezenční listina'!D109=0,"",'Prezenční listina'!D109)</f>
      </c>
      <c r="F111" s="51">
        <f>IF('Prezenční listina'!E109=0,"",'Prezenční listina'!E109)</f>
      </c>
      <c r="G111" s="52">
        <f>'Prezenční listina'!H109</f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</row>
    <row r="112" spans="1:84" ht="12.75">
      <c r="A112" s="49">
        <f t="shared" si="2"/>
      </c>
      <c r="B112" s="50">
        <f>IF('Prezenční listina'!F110=0,"",'Prezenční listina'!F110)</f>
      </c>
      <c r="C112" s="50">
        <f>IF('Prezenční listina'!B110=0,"",'Prezenční listina'!B110)</f>
      </c>
      <c r="D112" s="50">
        <f>IF('Prezenční listina'!C110=0,"",'Prezenční listina'!C110)</f>
      </c>
      <c r="E112" s="51">
        <f>IF('Prezenční listina'!D110=0,"",'Prezenční listina'!D110)</f>
      </c>
      <c r="F112" s="51">
        <f>IF('Prezenční listina'!E110=0,"",'Prezenční listina'!E110)</f>
      </c>
      <c r="G112" s="52">
        <f>'Prezenční listina'!H110</f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</row>
    <row r="113" spans="1:84" ht="12.75">
      <c r="A113" s="49">
        <f t="shared" si="2"/>
      </c>
      <c r="B113" s="50">
        <f>IF('Prezenční listina'!F111=0,"",'Prezenční listina'!F111)</f>
      </c>
      <c r="C113" s="50">
        <f>IF('Prezenční listina'!B111=0,"",'Prezenční listina'!B111)</f>
      </c>
      <c r="D113" s="50">
        <f>IF('Prezenční listina'!C111=0,"",'Prezenční listina'!C111)</f>
      </c>
      <c r="E113" s="51">
        <f>IF('Prezenční listina'!D111=0,"",'Prezenční listina'!D111)</f>
      </c>
      <c r="F113" s="51">
        <f>IF('Prezenční listina'!E111=0,"",'Prezenční listina'!E111)</f>
      </c>
      <c r="G113" s="54">
        <f>'Prezenční listina'!H111</f>
      </c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</row>
    <row r="114" spans="1:84" ht="12.75">
      <c r="A114" s="49">
        <f t="shared" si="2"/>
      </c>
      <c r="B114" s="50">
        <f>IF('Prezenční listina'!F112=0,"",'Prezenční listina'!F112)</f>
      </c>
      <c r="C114" s="50">
        <f>IF('Prezenční listina'!B112=0,"",'Prezenční listina'!B112)</f>
      </c>
      <c r="D114" s="50">
        <f>IF('Prezenční listina'!C112=0,"",'Prezenční listina'!C112)</f>
      </c>
      <c r="E114" s="51">
        <f>IF('Prezenční listina'!D112=0,"",'Prezenční listina'!D112)</f>
      </c>
      <c r="F114" s="51">
        <f>IF('Prezenční listina'!E112=0,"",'Prezenční listina'!E112)</f>
      </c>
      <c r="G114" s="54">
        <f>'Prezenční listina'!H112</f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</row>
    <row r="115" spans="1:84" ht="12.75">
      <c r="A115" s="49">
        <f t="shared" si="2"/>
      </c>
      <c r="B115" s="50">
        <f>IF('Prezenční listina'!F113=0,"",'Prezenční listina'!F113)</f>
      </c>
      <c r="C115" s="50">
        <f>IF('Prezenční listina'!B113=0,"",'Prezenční listina'!B113)</f>
      </c>
      <c r="D115" s="50">
        <f>IF('Prezenční listina'!C113=0,"",'Prezenční listina'!C113)</f>
      </c>
      <c r="E115" s="51">
        <f>IF('Prezenční listina'!D113=0,"",'Prezenční listina'!D113)</f>
      </c>
      <c r="F115" s="51">
        <f>IF('Prezenční listina'!E113=0,"",'Prezenční listina'!E113)</f>
      </c>
      <c r="G115" s="54">
        <f>'Prezenční listina'!H113</f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</row>
    <row r="116" spans="1:84" ht="12.75">
      <c r="A116" s="49">
        <f t="shared" si="2"/>
      </c>
      <c r="B116" s="50">
        <f>IF('Prezenční listina'!F114=0,"",'Prezenční listina'!F114)</f>
      </c>
      <c r="C116" s="50">
        <f>IF('Prezenční listina'!B114=0,"",'Prezenční listina'!B114)</f>
      </c>
      <c r="D116" s="50">
        <f>IF('Prezenční listina'!C114=0,"",'Prezenční listina'!C114)</f>
      </c>
      <c r="E116" s="51">
        <f>IF('Prezenční listina'!D114=0,"",'Prezenční listina'!D114)</f>
      </c>
      <c r="F116" s="51">
        <f>IF('Prezenční listina'!E114=0,"",'Prezenční listina'!E114)</f>
      </c>
      <c r="G116" s="54">
        <f>'Prezenční listina'!H114</f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</row>
    <row r="117" spans="1:84" ht="12.75">
      <c r="A117" s="49">
        <f t="shared" si="2"/>
      </c>
      <c r="B117" s="50">
        <f>IF('Prezenční listina'!F115=0,"",'Prezenční listina'!F115)</f>
      </c>
      <c r="C117" s="50">
        <f>IF('Prezenční listina'!B115=0,"",'Prezenční listina'!B115)</f>
      </c>
      <c r="D117" s="50">
        <f>IF('Prezenční listina'!C115=0,"",'Prezenční listina'!C115)</f>
      </c>
      <c r="E117" s="51">
        <f>IF('Prezenční listina'!D115=0,"",'Prezenční listina'!D115)</f>
      </c>
      <c r="F117" s="51">
        <f>IF('Prezenční listina'!E115=0,"",'Prezenční listina'!E115)</f>
      </c>
      <c r="G117" s="54">
        <f>'Prezenční listina'!H115</f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</row>
    <row r="118" spans="1:84" ht="12.75">
      <c r="A118" s="49">
        <f t="shared" si="2"/>
      </c>
      <c r="B118" s="50">
        <f>IF('Prezenční listina'!F116=0,"",'Prezenční listina'!F116)</f>
      </c>
      <c r="C118" s="50">
        <f>IF('Prezenční listina'!B116=0,"",'Prezenční listina'!B116)</f>
      </c>
      <c r="D118" s="50">
        <f>IF('Prezenční listina'!C116=0,"",'Prezenční listina'!C116)</f>
      </c>
      <c r="E118" s="51">
        <f>IF('Prezenční listina'!D116=0,"",'Prezenční listina'!D116)</f>
      </c>
      <c r="F118" s="51">
        <f>IF('Prezenční listina'!E116=0,"",'Prezenční listina'!E116)</f>
      </c>
      <c r="G118" s="54">
        <f>'Prezenční listina'!H116</f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</row>
    <row r="119" spans="1:84" ht="12.75">
      <c r="A119" s="49">
        <f t="shared" si="2"/>
      </c>
      <c r="B119" s="50">
        <f>IF('Prezenční listina'!F117=0,"",'Prezenční listina'!F117)</f>
      </c>
      <c r="C119" s="50">
        <f>IF('Prezenční listina'!B117=0,"",'Prezenční listina'!B117)</f>
      </c>
      <c r="D119" s="50">
        <f>IF('Prezenční listina'!C117=0,"",'Prezenční listina'!C117)</f>
      </c>
      <c r="E119" s="51">
        <f>IF('Prezenční listina'!D117=0,"",'Prezenční listina'!D117)</f>
      </c>
      <c r="F119" s="51">
        <f>IF('Prezenční listina'!E117=0,"",'Prezenční listina'!E117)</f>
      </c>
      <c r="G119" s="54">
        <f>'Prezenční listina'!H117</f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</row>
    <row r="120" spans="1:84" ht="12.75">
      <c r="A120" s="49">
        <f t="shared" si="2"/>
      </c>
      <c r="B120" s="50">
        <f>IF('Prezenční listina'!F118=0,"",'Prezenční listina'!F118)</f>
      </c>
      <c r="C120" s="50">
        <f>IF('Prezenční listina'!B118=0,"",'Prezenční listina'!B118)</f>
      </c>
      <c r="D120" s="50">
        <f>IF('Prezenční listina'!C118=0,"",'Prezenční listina'!C118)</f>
      </c>
      <c r="E120" s="51">
        <f>IF('Prezenční listina'!D118=0,"",'Prezenční listina'!D118)</f>
      </c>
      <c r="F120" s="51">
        <f>IF('Prezenční listina'!E118=0,"",'Prezenční listina'!E118)</f>
      </c>
      <c r="G120" s="54">
        <f>'Prezenční listina'!H118</f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</row>
    <row r="121" spans="1:84" ht="12.75">
      <c r="A121" s="49">
        <f t="shared" si="2"/>
      </c>
      <c r="B121" s="50">
        <f>IF('Prezenční listina'!F119=0,"",'Prezenční listina'!F119)</f>
      </c>
      <c r="C121" s="50">
        <f>IF('Prezenční listina'!B119=0,"",'Prezenční listina'!B119)</f>
      </c>
      <c r="D121" s="50">
        <f>IF('Prezenční listina'!C119=0,"",'Prezenční listina'!C119)</f>
      </c>
      <c r="E121" s="51">
        <f>IF('Prezenční listina'!D119=0,"",'Prezenční listina'!D119)</f>
      </c>
      <c r="F121" s="51">
        <f>IF('Prezenční listina'!E119=0,"",'Prezenční listina'!E119)</f>
      </c>
      <c r="G121" s="54">
        <f>'Prezenční listina'!H119</f>
      </c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</row>
    <row r="122" spans="1:84" ht="12.75">
      <c r="A122" s="49">
        <f t="shared" si="2"/>
      </c>
      <c r="B122" s="50">
        <f>IF('Prezenční listina'!F120=0,"",'Prezenční listina'!F120)</f>
      </c>
      <c r="C122" s="50">
        <f>IF('Prezenční listina'!B120=0,"",'Prezenční listina'!B120)</f>
      </c>
      <c r="D122" s="50">
        <f>IF('Prezenční listina'!C120=0,"",'Prezenční listina'!C120)</f>
      </c>
      <c r="E122" s="51">
        <f>IF('Prezenční listina'!D120=0,"",'Prezenční listina'!D120)</f>
      </c>
      <c r="F122" s="51">
        <f>IF('Prezenční listina'!E120=0,"",'Prezenční listina'!E120)</f>
      </c>
      <c r="G122" s="54">
        <f>'Prezenční listina'!H120</f>
      </c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</row>
    <row r="123" spans="1:84" ht="12.75">
      <c r="A123" s="49">
        <f t="shared" si="2"/>
      </c>
      <c r="B123" s="50">
        <f>IF('Prezenční listina'!F121=0,"",'Prezenční listina'!F121)</f>
      </c>
      <c r="C123" s="50">
        <f>IF('Prezenční listina'!B121=0,"",'Prezenční listina'!B121)</f>
      </c>
      <c r="D123" s="50">
        <f>IF('Prezenční listina'!C121=0,"",'Prezenční listina'!C121)</f>
      </c>
      <c r="E123" s="51">
        <f>IF('Prezenční listina'!D121=0,"",'Prezenční listina'!D121)</f>
      </c>
      <c r="F123" s="51">
        <f>IF('Prezenční listina'!E121=0,"",'Prezenční listina'!E121)</f>
      </c>
      <c r="G123" s="54">
        <f>'Prezenční listina'!H121</f>
      </c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</row>
    <row r="124" spans="1:84" ht="12.75">
      <c r="A124" s="49">
        <f t="shared" si="2"/>
      </c>
      <c r="B124" s="50">
        <f>IF('Prezenční listina'!F122=0,"",'Prezenční listina'!F122)</f>
      </c>
      <c r="C124" s="50">
        <f>IF('Prezenční listina'!B122=0,"",'Prezenční listina'!B122)</f>
      </c>
      <c r="D124" s="50">
        <f>IF('Prezenční listina'!C122=0,"",'Prezenční listina'!C122)</f>
      </c>
      <c r="E124" s="51">
        <f>IF('Prezenční listina'!D122=0,"",'Prezenční listina'!D122)</f>
      </c>
      <c r="F124" s="51">
        <f>IF('Prezenční listina'!E122=0,"",'Prezenční listina'!E122)</f>
      </c>
      <c r="G124" s="54">
        <f>'Prezenční listina'!H122</f>
      </c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</row>
    <row r="125" spans="1:84" ht="12.75">
      <c r="A125" s="49">
        <f t="shared" si="2"/>
      </c>
      <c r="B125" s="50">
        <f>IF('Prezenční listina'!F123=0,"",'Prezenční listina'!F123)</f>
      </c>
      <c r="C125" s="50">
        <f>IF('Prezenční listina'!B123=0,"",'Prezenční listina'!B123)</f>
      </c>
      <c r="D125" s="50">
        <f>IF('Prezenční listina'!C123=0,"",'Prezenční listina'!C123)</f>
      </c>
      <c r="E125" s="51">
        <f>IF('Prezenční listina'!D123=0,"",'Prezenční listina'!D123)</f>
      </c>
      <c r="F125" s="51">
        <f>IF('Prezenční listina'!E123=0,"",'Prezenční listina'!E123)</f>
      </c>
      <c r="G125" s="54">
        <f>'Prezenční listina'!H123</f>
      </c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</row>
    <row r="126" spans="1:84" ht="12.75">
      <c r="A126" s="49">
        <f t="shared" si="2"/>
      </c>
      <c r="B126" s="50">
        <f>IF('Prezenční listina'!F124=0,"",'Prezenční listina'!F124)</f>
      </c>
      <c r="C126" s="50">
        <f>IF('Prezenční listina'!B124=0,"",'Prezenční listina'!B124)</f>
      </c>
      <c r="D126" s="50">
        <f>IF('Prezenční listina'!C124=0,"",'Prezenční listina'!C124)</f>
      </c>
      <c r="E126" s="51">
        <f>IF('Prezenční listina'!D124=0,"",'Prezenční listina'!D124)</f>
      </c>
      <c r="F126" s="51">
        <f>IF('Prezenční listina'!E124=0,"",'Prezenční listina'!E124)</f>
      </c>
      <c r="G126" s="54">
        <f>'Prezenční listina'!H124</f>
      </c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</row>
    <row r="127" spans="1:84" ht="12.75">
      <c r="A127" s="49">
        <f t="shared" si="2"/>
      </c>
      <c r="B127" s="50">
        <f>IF('Prezenční listina'!F125=0,"",'Prezenční listina'!F125)</f>
      </c>
      <c r="C127" s="50">
        <f>IF('Prezenční listina'!B125=0,"",'Prezenční listina'!B125)</f>
      </c>
      <c r="D127" s="50">
        <f>IF('Prezenční listina'!C125=0,"",'Prezenční listina'!C125)</f>
      </c>
      <c r="E127" s="51">
        <f>IF('Prezenční listina'!D125=0,"",'Prezenční listina'!D125)</f>
      </c>
      <c r="F127" s="51">
        <f>IF('Prezenční listina'!E125=0,"",'Prezenční listina'!E125)</f>
      </c>
      <c r="G127" s="54">
        <f>'Prezenční listina'!H125</f>
      </c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</row>
    <row r="128" spans="1:84" ht="12.75">
      <c r="A128" s="49">
        <f t="shared" si="2"/>
      </c>
      <c r="B128" s="50">
        <f>IF('Prezenční listina'!F126=0,"",'Prezenční listina'!F126)</f>
      </c>
      <c r="C128" s="50">
        <f>IF('Prezenční listina'!B126=0,"",'Prezenční listina'!B126)</f>
      </c>
      <c r="D128" s="50">
        <f>IF('Prezenční listina'!C126=0,"",'Prezenční listina'!C126)</f>
      </c>
      <c r="E128" s="51">
        <f>IF('Prezenční listina'!D126=0,"",'Prezenční listina'!D126)</f>
      </c>
      <c r="F128" s="51">
        <f>IF('Prezenční listina'!E126=0,"",'Prezenční listina'!E126)</f>
      </c>
      <c r="G128" s="54">
        <f>'Prezenční listina'!H126</f>
      </c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</row>
    <row r="129" spans="1:84" ht="12.75">
      <c r="A129" s="49">
        <f t="shared" si="2"/>
      </c>
      <c r="B129" s="50">
        <f>IF('Prezenční listina'!F127=0,"",'Prezenční listina'!F127)</f>
      </c>
      <c r="C129" s="50">
        <f>IF('Prezenční listina'!B127=0,"",'Prezenční listina'!B127)</f>
      </c>
      <c r="D129" s="50">
        <f>IF('Prezenční listina'!C127=0,"",'Prezenční listina'!C127)</f>
      </c>
      <c r="E129" s="51">
        <f>IF('Prezenční listina'!D127=0,"",'Prezenční listina'!D127)</f>
      </c>
      <c r="F129" s="51">
        <f>IF('Prezenční listina'!E127=0,"",'Prezenční listina'!E127)</f>
      </c>
      <c r="G129" s="54">
        <f>'Prezenční listina'!H127</f>
      </c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</row>
    <row r="130" spans="1:84" ht="12.75">
      <c r="A130" s="49">
        <f t="shared" si="2"/>
      </c>
      <c r="B130" s="50">
        <f>IF('Prezenční listina'!F128=0,"",'Prezenční listina'!F128)</f>
      </c>
      <c r="C130" s="50">
        <f>IF('Prezenční listina'!B128=0,"",'Prezenční listina'!B128)</f>
      </c>
      <c r="D130" s="50">
        <f>IF('Prezenční listina'!C128=0,"",'Prezenční listina'!C128)</f>
      </c>
      <c r="E130" s="51">
        <f>IF('Prezenční listina'!D128=0,"",'Prezenční listina'!D128)</f>
      </c>
      <c r="F130" s="51">
        <f>IF('Prezenční listina'!E128=0,"",'Prezenční listina'!E128)</f>
      </c>
      <c r="G130" s="54">
        <f>'Prezenční listina'!H128</f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</row>
    <row r="131" spans="1:84" ht="12.75">
      <c r="A131" s="49">
        <f t="shared" si="2"/>
      </c>
      <c r="B131" s="50">
        <f>IF('Prezenční listina'!F129=0,"",'Prezenční listina'!F129)</f>
      </c>
      <c r="C131" s="50">
        <f>IF('Prezenční listina'!B129=0,"",'Prezenční listina'!B129)</f>
      </c>
      <c r="D131" s="50">
        <f>IF('Prezenční listina'!C129=0,"",'Prezenční listina'!C129)</f>
      </c>
      <c r="E131" s="51">
        <f>IF('Prezenční listina'!D129=0,"",'Prezenční listina'!D129)</f>
      </c>
      <c r="F131" s="51">
        <f>IF('Prezenční listina'!E129=0,"",'Prezenční listina'!E129)</f>
      </c>
      <c r="G131" s="54">
        <f>'Prezenční listina'!H129</f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</row>
    <row r="132" spans="1:84" ht="12.75">
      <c r="A132" s="49">
        <f t="shared" si="2"/>
      </c>
      <c r="B132" s="50">
        <f>IF('Prezenční listina'!F130=0,"",'Prezenční listina'!F130)</f>
      </c>
      <c r="C132" s="50">
        <f>IF('Prezenční listina'!B130=0,"",'Prezenční listina'!B130)</f>
      </c>
      <c r="D132" s="50">
        <f>IF('Prezenční listina'!C130=0,"",'Prezenční listina'!C130)</f>
      </c>
      <c r="E132" s="51">
        <f>IF('Prezenční listina'!D130=0,"",'Prezenční listina'!D130)</f>
      </c>
      <c r="F132" s="51">
        <f>IF('Prezenční listina'!E130=0,"",'Prezenční listina'!E130)</f>
      </c>
      <c r="G132" s="54">
        <f>'Prezenční listina'!H130</f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</row>
    <row r="133" spans="1:84" ht="12.75">
      <c r="A133" s="49">
        <f t="shared" si="2"/>
      </c>
      <c r="B133" s="50">
        <f>IF('Prezenční listina'!F131=0,"",'Prezenční listina'!F131)</f>
      </c>
      <c r="C133" s="50">
        <f>IF('Prezenční listina'!B131=0,"",'Prezenční listina'!B131)</f>
      </c>
      <c r="D133" s="50">
        <f>IF('Prezenční listina'!C131=0,"",'Prezenční listina'!C131)</f>
      </c>
      <c r="E133" s="51">
        <f>IF('Prezenční listina'!D131=0,"",'Prezenční listina'!D131)</f>
      </c>
      <c r="F133" s="51">
        <f>IF('Prezenční listina'!E131=0,"",'Prezenční listina'!E131)</f>
      </c>
      <c r="G133" s="54">
        <f>'Prezenční listina'!H131</f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</row>
    <row r="134" spans="1:84" ht="12.75">
      <c r="A134" s="49">
        <f t="shared" si="2"/>
      </c>
      <c r="B134" s="50">
        <f>IF('Prezenční listina'!F132=0,"",'Prezenční listina'!F132)</f>
      </c>
      <c r="C134" s="50">
        <f>IF('Prezenční listina'!B132=0,"",'Prezenční listina'!B132)</f>
      </c>
      <c r="D134" s="50">
        <f>IF('Prezenční listina'!C132=0,"",'Prezenční listina'!C132)</f>
      </c>
      <c r="E134" s="51">
        <f>IF('Prezenční listina'!D132=0,"",'Prezenční listina'!D132)</f>
      </c>
      <c r="F134" s="51">
        <f>IF('Prezenční listina'!E132=0,"",'Prezenční listina'!E132)</f>
      </c>
      <c r="G134" s="54">
        <f>'Prezenční listina'!H132</f>
      </c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</row>
    <row r="135" spans="1:84" ht="12.75">
      <c r="A135" s="49">
        <f t="shared" si="2"/>
      </c>
      <c r="B135" s="50">
        <f>IF('Prezenční listina'!F133=0,"",'Prezenční listina'!F133)</f>
      </c>
      <c r="C135" s="50">
        <f>IF('Prezenční listina'!B133=0,"",'Prezenční listina'!B133)</f>
      </c>
      <c r="D135" s="50">
        <f>IF('Prezenční listina'!C133=0,"",'Prezenční listina'!C133)</f>
      </c>
      <c r="E135" s="51">
        <f>IF('Prezenční listina'!D133=0,"",'Prezenční listina'!D133)</f>
      </c>
      <c r="F135" s="51">
        <f>IF('Prezenční listina'!E133=0,"",'Prezenční listina'!E133)</f>
      </c>
      <c r="G135" s="54">
        <f>'Prezenční listina'!H133</f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</row>
    <row r="136" spans="1:84" ht="12.75">
      <c r="A136" s="49">
        <f t="shared" si="2"/>
      </c>
      <c r="B136" s="50">
        <f>IF('Prezenční listina'!F134=0,"",'Prezenční listina'!F134)</f>
      </c>
      <c r="C136" s="50">
        <f>IF('Prezenční listina'!B134=0,"",'Prezenční listina'!B134)</f>
      </c>
      <c r="D136" s="50">
        <f>IF('Prezenční listina'!C134=0,"",'Prezenční listina'!C134)</f>
      </c>
      <c r="E136" s="51">
        <f>IF('Prezenční listina'!D134=0,"",'Prezenční listina'!D134)</f>
      </c>
      <c r="F136" s="51">
        <f>IF('Prezenční listina'!E134=0,"",'Prezenční listina'!E134)</f>
      </c>
      <c r="G136" s="54">
        <f>'Prezenční listina'!H134</f>
      </c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</row>
    <row r="137" spans="1:84" ht="12.75">
      <c r="A137" s="49">
        <f t="shared" si="2"/>
      </c>
      <c r="B137" s="50">
        <f>IF('Prezenční listina'!F135=0,"",'Prezenční listina'!F135)</f>
      </c>
      <c r="C137" s="50">
        <f>IF('Prezenční listina'!B135=0,"",'Prezenční listina'!B135)</f>
      </c>
      <c r="D137" s="50">
        <f>IF('Prezenční listina'!C135=0,"",'Prezenční listina'!C135)</f>
      </c>
      <c r="E137" s="51">
        <f>IF('Prezenční listina'!D135=0,"",'Prezenční listina'!D135)</f>
      </c>
      <c r="F137" s="51">
        <f>IF('Prezenční listina'!E135=0,"",'Prezenční listina'!E135)</f>
      </c>
      <c r="G137" s="54">
        <f>'Prezenční listina'!H135</f>
      </c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</row>
    <row r="138" spans="1:84" ht="12.75">
      <c r="A138" s="49">
        <f t="shared" si="2"/>
      </c>
      <c r="B138" s="50">
        <f>IF('Prezenční listina'!F136=0,"",'Prezenční listina'!F136)</f>
      </c>
      <c r="C138" s="50">
        <f>IF('Prezenční listina'!B136=0,"",'Prezenční listina'!B136)</f>
      </c>
      <c r="D138" s="50">
        <f>IF('Prezenční listina'!C136=0,"",'Prezenční listina'!C136)</f>
      </c>
      <c r="E138" s="51">
        <f>IF('Prezenční listina'!D136=0,"",'Prezenční listina'!D136)</f>
      </c>
      <c r="F138" s="51">
        <f>IF('Prezenční listina'!E136=0,"",'Prezenční listina'!E136)</f>
      </c>
      <c r="G138" s="54">
        <f>'Prezenční listina'!H136</f>
      </c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</row>
    <row r="139" spans="1:84" ht="12.75">
      <c r="A139" s="49">
        <f t="shared" si="2"/>
      </c>
      <c r="B139" s="50">
        <f>IF('Prezenční listina'!F137=0,"",'Prezenční listina'!F137)</f>
      </c>
      <c r="C139" s="50">
        <f>IF('Prezenční listina'!B137=0,"",'Prezenční listina'!B137)</f>
      </c>
      <c r="D139" s="50">
        <f>IF('Prezenční listina'!C137=0,"",'Prezenční listina'!C137)</f>
      </c>
      <c r="E139" s="51">
        <f>IF('Prezenční listina'!D137=0,"",'Prezenční listina'!D137)</f>
      </c>
      <c r="F139" s="51">
        <f>IF('Prezenční listina'!E137=0,"",'Prezenční listina'!E137)</f>
      </c>
      <c r="G139" s="54">
        <f>'Prezenční listina'!H137</f>
      </c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</row>
    <row r="140" spans="1:84" ht="12.75">
      <c r="A140" s="49">
        <f t="shared" si="2"/>
      </c>
      <c r="B140" s="50">
        <f>IF('Prezenční listina'!F138=0,"",'Prezenční listina'!F138)</f>
      </c>
      <c r="C140" s="50">
        <f>IF('Prezenční listina'!B138=0,"",'Prezenční listina'!B138)</f>
      </c>
      <c r="D140" s="50">
        <f>IF('Prezenční listina'!C138=0,"",'Prezenční listina'!C138)</f>
      </c>
      <c r="E140" s="51">
        <f>IF('Prezenční listina'!D138=0,"",'Prezenční listina'!D138)</f>
      </c>
      <c r="F140" s="51">
        <f>IF('Prezenční listina'!E138=0,"",'Prezenční listina'!E138)</f>
      </c>
      <c r="G140" s="54">
        <f>'Prezenční listina'!H138</f>
      </c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</row>
    <row r="141" spans="1:84" ht="13.5" thickBot="1">
      <c r="A141" s="55">
        <f t="shared" si="2"/>
      </c>
      <c r="B141" s="56">
        <f>IF('Prezenční listina'!F139=0,"",'Prezenční listina'!F139)</f>
      </c>
      <c r="C141" s="56">
        <f>IF('Prezenční listina'!B139=0,"",'Prezenční listina'!B139)</f>
      </c>
      <c r="D141" s="56">
        <f>IF('Prezenční listina'!C139=0,"",'Prezenční listina'!C139)</f>
      </c>
      <c r="E141" s="57">
        <f>IF('Prezenční listina'!D139=0,"",'Prezenční listina'!D139)</f>
      </c>
      <c r="F141" s="57">
        <f>IF('Prezenční listina'!E139=0,"",'Prezenční listina'!E139)</f>
      </c>
      <c r="G141" s="58">
        <f>'Prezenční listina'!H139</f>
      </c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</row>
    <row r="142" spans="1:7" s="40" customFormat="1" ht="12.75">
      <c r="A142" s="59"/>
      <c r="B142" s="60"/>
      <c r="C142" s="53"/>
      <c r="D142" s="53"/>
      <c r="E142" s="61"/>
      <c r="F142" s="61"/>
      <c r="G142" s="61"/>
    </row>
    <row r="143" spans="1:7" s="40" customFormat="1" ht="12.75">
      <c r="A143" s="59"/>
      <c r="B143" s="60"/>
      <c r="C143" s="53"/>
      <c r="D143" s="53"/>
      <c r="E143" s="61"/>
      <c r="F143" s="61"/>
      <c r="G143" s="61"/>
    </row>
    <row r="144" spans="1:7" s="40" customFormat="1" ht="12.75">
      <c r="A144" s="59"/>
      <c r="B144" s="60"/>
      <c r="C144" s="53"/>
      <c r="D144" s="53"/>
      <c r="E144" s="61"/>
      <c r="F144" s="61"/>
      <c r="G144" s="61"/>
    </row>
    <row r="145" spans="1:7" s="40" customFormat="1" ht="12.75">
      <c r="A145" s="59"/>
      <c r="B145" s="60"/>
      <c r="C145" s="53"/>
      <c r="D145" s="53"/>
      <c r="E145" s="61"/>
      <c r="F145" s="61"/>
      <c r="G145" s="61"/>
    </row>
    <row r="146" spans="1:7" s="40" customFormat="1" ht="12.75">
      <c r="A146" s="59"/>
      <c r="B146" s="60"/>
      <c r="C146" s="53"/>
      <c r="D146" s="53"/>
      <c r="E146" s="61"/>
      <c r="F146" s="61"/>
      <c r="G146" s="61"/>
    </row>
    <row r="147" spans="1:7" s="40" customFormat="1" ht="12.75">
      <c r="A147" s="59"/>
      <c r="B147" s="60"/>
      <c r="C147" s="53"/>
      <c r="D147" s="53"/>
      <c r="E147" s="61"/>
      <c r="F147" s="61"/>
      <c r="G147" s="61"/>
    </row>
    <row r="148" spans="1:7" s="40" customFormat="1" ht="12.75">
      <c r="A148" s="59"/>
      <c r="B148" s="60"/>
      <c r="C148" s="53"/>
      <c r="D148" s="53"/>
      <c r="E148" s="61"/>
      <c r="F148" s="61"/>
      <c r="G148" s="61"/>
    </row>
    <row r="149" spans="1:7" s="40" customFormat="1" ht="12.75">
      <c r="A149" s="59"/>
      <c r="B149" s="60"/>
      <c r="C149" s="53"/>
      <c r="D149" s="53"/>
      <c r="E149" s="61"/>
      <c r="F149" s="61"/>
      <c r="G149" s="61"/>
    </row>
    <row r="150" spans="1:7" s="40" customFormat="1" ht="12.75">
      <c r="A150" s="59"/>
      <c r="B150" s="60"/>
      <c r="C150" s="53"/>
      <c r="D150" s="53"/>
      <c r="E150" s="61"/>
      <c r="F150" s="61"/>
      <c r="G150" s="61"/>
    </row>
    <row r="151" spans="1:7" s="40" customFormat="1" ht="12.75">
      <c r="A151" s="59"/>
      <c r="B151" s="60"/>
      <c r="C151" s="53"/>
      <c r="D151" s="53"/>
      <c r="E151" s="61"/>
      <c r="F151" s="61"/>
      <c r="G151" s="61"/>
    </row>
    <row r="152" spans="1:5" s="40" customFormat="1" ht="12.75">
      <c r="A152" s="59"/>
      <c r="E152" s="62"/>
    </row>
    <row r="153" spans="1:5" s="40" customFormat="1" ht="12.75">
      <c r="A153" s="59"/>
      <c r="E153" s="62"/>
    </row>
    <row r="154" spans="1:5" s="40" customFormat="1" ht="12.75">
      <c r="A154" s="59"/>
      <c r="E154" s="62"/>
    </row>
    <row r="155" spans="1:5" s="40" customFormat="1" ht="12.75">
      <c r="A155" s="59"/>
      <c r="E155" s="62"/>
    </row>
    <row r="156" spans="1:5" s="40" customFormat="1" ht="12.75">
      <c r="A156" s="59"/>
      <c r="E156" s="62"/>
    </row>
    <row r="157" spans="1:5" s="40" customFormat="1" ht="12.75">
      <c r="A157" s="59"/>
      <c r="E157" s="62"/>
    </row>
    <row r="158" spans="1:5" s="40" customFormat="1" ht="12.75">
      <c r="A158" s="59"/>
      <c r="E158" s="62"/>
    </row>
    <row r="159" spans="1:5" s="40" customFormat="1" ht="12.75">
      <c r="A159" s="59"/>
      <c r="E159" s="62"/>
    </row>
    <row r="160" spans="1:5" s="40" customFormat="1" ht="12.75">
      <c r="A160" s="59"/>
      <c r="E160" s="62"/>
    </row>
    <row r="161" spans="1:5" s="40" customFormat="1" ht="26.25">
      <c r="A161" s="59"/>
      <c r="D161" s="63"/>
      <c r="E161" s="62"/>
    </row>
    <row r="162" spans="1:5" s="40" customFormat="1" ht="12.75">
      <c r="A162" s="59"/>
      <c r="E162" s="62"/>
    </row>
    <row r="163" spans="1:5" s="40" customFormat="1" ht="12.75">
      <c r="A163" s="59"/>
      <c r="E163" s="62"/>
    </row>
    <row r="164" spans="1:5" s="40" customFormat="1" ht="12.75">
      <c r="A164" s="59"/>
      <c r="E164" s="62"/>
    </row>
    <row r="165" spans="1:5" s="40" customFormat="1" ht="12.75">
      <c r="A165" s="59"/>
      <c r="E165" s="62"/>
    </row>
    <row r="166" spans="1:5" s="40" customFormat="1" ht="12.75">
      <c r="A166" s="59"/>
      <c r="E166" s="62"/>
    </row>
    <row r="167" spans="1:5" s="40" customFormat="1" ht="12.75">
      <c r="A167" s="59"/>
      <c r="E167" s="62"/>
    </row>
    <row r="168" spans="1:5" s="40" customFormat="1" ht="12.75">
      <c r="A168" s="59"/>
      <c r="E168" s="62"/>
    </row>
    <row r="169" spans="1:5" s="40" customFormat="1" ht="12.75">
      <c r="A169" s="59"/>
      <c r="E169" s="62"/>
    </row>
    <row r="170" spans="1:5" s="40" customFormat="1" ht="12.75">
      <c r="A170" s="59"/>
      <c r="E170" s="62"/>
    </row>
    <row r="171" spans="1:5" s="40" customFormat="1" ht="12.75">
      <c r="A171" s="59"/>
      <c r="E171" s="62"/>
    </row>
    <row r="172" spans="1:5" s="40" customFormat="1" ht="12.75">
      <c r="A172" s="59"/>
      <c r="E172" s="62"/>
    </row>
    <row r="173" spans="1:5" s="40" customFormat="1" ht="12.75">
      <c r="A173" s="59"/>
      <c r="E173" s="62"/>
    </row>
    <row r="174" spans="1:5" s="40" customFormat="1" ht="12.75">
      <c r="A174" s="59"/>
      <c r="E174" s="62"/>
    </row>
    <row r="175" spans="1:5" s="40" customFormat="1" ht="12.75">
      <c r="A175" s="59"/>
      <c r="E175" s="62"/>
    </row>
    <row r="176" spans="1:5" s="40" customFormat="1" ht="12.75">
      <c r="A176" s="59"/>
      <c r="E176" s="62"/>
    </row>
    <row r="177" spans="1:5" s="40" customFormat="1" ht="12.75">
      <c r="A177" s="59"/>
      <c r="E177" s="62"/>
    </row>
    <row r="178" spans="1:5" s="40" customFormat="1" ht="12.75">
      <c r="A178" s="59"/>
      <c r="E178" s="62"/>
    </row>
    <row r="179" spans="1:5" s="40" customFormat="1" ht="12.75">
      <c r="A179" s="59"/>
      <c r="E179" s="62"/>
    </row>
    <row r="180" spans="1:5" s="40" customFormat="1" ht="12.75">
      <c r="A180" s="59"/>
      <c r="E180" s="62"/>
    </row>
    <row r="181" spans="1:5" s="40" customFormat="1" ht="12.75">
      <c r="A181" s="59"/>
      <c r="E181" s="62"/>
    </row>
    <row r="182" spans="1:5" s="40" customFormat="1" ht="12.75">
      <c r="A182" s="59"/>
      <c r="E182" s="62"/>
    </row>
    <row r="183" spans="1:5" s="40" customFormat="1" ht="12.75">
      <c r="A183" s="59"/>
      <c r="E183" s="62"/>
    </row>
    <row r="184" spans="1:5" s="40" customFormat="1" ht="12.75">
      <c r="A184" s="59"/>
      <c r="E184" s="62"/>
    </row>
    <row r="185" spans="1:5" s="40" customFormat="1" ht="12.75">
      <c r="A185" s="59"/>
      <c r="E185" s="62"/>
    </row>
    <row r="186" spans="1:5" s="40" customFormat="1" ht="12.75">
      <c r="A186" s="59"/>
      <c r="E186" s="62"/>
    </row>
  </sheetData>
  <sheetProtection password="CC36" sheet="1" objects="1" scenarios="1" formatColumns="0" selectLockedCells="1" sort="0" selectUnlockedCells="1"/>
  <mergeCells count="3">
    <mergeCell ref="A1:G1"/>
    <mergeCell ref="A3:G3"/>
    <mergeCell ref="A2:G2"/>
  </mergeCells>
  <printOptions/>
  <pageMargins left="0.3937007874015748" right="0.15748031496062992" top="0.2362204724409449" bottom="0.11811023622047245" header="0.1968503937007874" footer="0.1574803149606299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O224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8.28125" style="0" bestFit="1" customWidth="1"/>
    <col min="3" max="3" width="8.7109375" style="0" customWidth="1"/>
    <col min="5" max="5" width="16.57421875" style="0" customWidth="1"/>
    <col min="6" max="6" width="15.7109375" style="0" customWidth="1"/>
    <col min="7" max="7" width="8.8515625" style="1" customWidth="1"/>
    <col min="8" max="8" width="32.140625" style="0" customWidth="1"/>
    <col min="9" max="9" width="11.7109375" style="1" customWidth="1"/>
    <col min="10" max="41" width="9.140625" style="20" customWidth="1"/>
  </cols>
  <sheetData>
    <row r="1" spans="1:9" ht="48.75" customHeight="1">
      <c r="A1" s="169" t="str">
        <f>"Výsledková listina - Malý svratecký maratón "&amp;'Prezenční listina'!O2</f>
        <v>Výsledková listina - Malý svratecký maratón 2012</v>
      </c>
      <c r="B1" s="170"/>
      <c r="C1" s="170"/>
      <c r="D1" s="170"/>
      <c r="E1" s="170"/>
      <c r="F1" s="170"/>
      <c r="G1" s="170"/>
      <c r="H1" s="170"/>
      <c r="I1" s="171"/>
    </row>
    <row r="2" spans="1:9" ht="26.25">
      <c r="A2" s="130"/>
      <c r="B2" s="131"/>
      <c r="C2" s="131"/>
      <c r="D2" s="131"/>
      <c r="E2" s="131"/>
      <c r="F2" s="133" t="s">
        <v>80</v>
      </c>
      <c r="G2" s="131"/>
      <c r="H2" s="131"/>
      <c r="I2" s="132"/>
    </row>
    <row r="3" spans="1:9" ht="18.75" customHeight="1" thickBot="1">
      <c r="A3" s="172" t="str">
        <f>'Prezenční listina'!O2-1953&amp;". ročník"</f>
        <v>59. ročník</v>
      </c>
      <c r="B3" s="173"/>
      <c r="C3" s="173"/>
      <c r="D3" s="173"/>
      <c r="E3" s="173"/>
      <c r="F3" s="173"/>
      <c r="G3" s="173"/>
      <c r="H3" s="173"/>
      <c r="I3" s="174"/>
    </row>
    <row r="4" spans="1:9" ht="25.5" customHeight="1" thickBot="1">
      <c r="A4" s="36" t="s">
        <v>11</v>
      </c>
      <c r="B4" s="37" t="s">
        <v>12</v>
      </c>
      <c r="C4" s="38" t="s">
        <v>3</v>
      </c>
      <c r="D4" s="37" t="s">
        <v>7</v>
      </c>
      <c r="E4" s="38" t="s">
        <v>6</v>
      </c>
      <c r="F4" s="38" t="s">
        <v>0</v>
      </c>
      <c r="G4" s="38" t="s">
        <v>1</v>
      </c>
      <c r="H4" s="38" t="s">
        <v>4</v>
      </c>
      <c r="I4" s="39" t="s">
        <v>8</v>
      </c>
    </row>
    <row r="5" spans="1:9" ht="13.5" thickBot="1">
      <c r="A5" s="3">
        <v>1</v>
      </c>
      <c r="B5" s="100">
        <v>1</v>
      </c>
      <c r="C5" s="28" t="str">
        <f>'Startovní listina'!G31</f>
        <v>B</v>
      </c>
      <c r="D5" s="28">
        <f>'Startovní listina'!B31</f>
        <v>32</v>
      </c>
      <c r="E5" s="29" t="str">
        <f>'Startovní listina'!C31</f>
        <v>Orálek</v>
      </c>
      <c r="F5" s="29" t="str">
        <f>'Startovní listina'!D31</f>
        <v>Daniel</v>
      </c>
      <c r="G5" s="29">
        <f>'Startovní listina'!E31</f>
        <v>1970</v>
      </c>
      <c r="H5" s="29" t="str">
        <f>'Startovní listina'!F31</f>
        <v>Moravská Slávia Brno</v>
      </c>
      <c r="I5" s="30">
        <v>0.07918981481481481</v>
      </c>
    </row>
    <row r="6" spans="1:15" ht="12.75">
      <c r="A6" s="17">
        <f>IF('Výsledková listina'!D6&lt;&gt;"",A5+1,"")</f>
        <v>2</v>
      </c>
      <c r="B6" s="100">
        <v>2</v>
      </c>
      <c r="C6" s="25" t="str">
        <f>'Startovní listina'!G41</f>
        <v>B</v>
      </c>
      <c r="D6" s="25">
        <f>'Startovní listina'!B41</f>
        <v>45</v>
      </c>
      <c r="E6" s="19" t="str">
        <f>'Startovní listina'!C41</f>
        <v>Wallenfels</v>
      </c>
      <c r="F6" s="19" t="str">
        <f>'Startovní listina'!D41</f>
        <v>Jiří</v>
      </c>
      <c r="G6" s="19">
        <f>'Startovní listina'!E41</f>
        <v>1972</v>
      </c>
      <c r="H6" s="19" t="str">
        <f>'Startovní listina'!F41</f>
        <v>Sokol Královské Vinohrady</v>
      </c>
      <c r="I6" s="26">
        <v>0.08620370370370371</v>
      </c>
      <c r="K6" s="175" t="s">
        <v>79</v>
      </c>
      <c r="L6" s="176"/>
      <c r="M6" s="176"/>
      <c r="N6" s="176"/>
      <c r="O6" s="177"/>
    </row>
    <row r="7" spans="1:15" ht="12.75">
      <c r="A7" s="17">
        <f>IF('Výsledková listina'!D7&lt;&gt;"",A6+1,"")</f>
        <v>3</v>
      </c>
      <c r="B7" s="100">
        <v>1</v>
      </c>
      <c r="C7" s="25" t="str">
        <f>'Startovní listina'!G60</f>
        <v>A</v>
      </c>
      <c r="D7" s="25">
        <f>'Startovní listina'!B60</f>
        <v>67</v>
      </c>
      <c r="E7" s="19" t="str">
        <f>'Startovní listina'!C60</f>
        <v>Ondráček</v>
      </c>
      <c r="F7" s="19" t="str">
        <f>'Startovní listina'!D60</f>
        <v>Tomáš</v>
      </c>
      <c r="G7" s="19">
        <f>'Startovní listina'!E60</f>
        <v>1977</v>
      </c>
      <c r="H7" s="19" t="str">
        <f>'Startovní listina'!F60</f>
        <v>TRIEXPERT adidas team</v>
      </c>
      <c r="I7" s="26">
        <v>0.0870949074074074</v>
      </c>
      <c r="K7" s="178"/>
      <c r="L7" s="179"/>
      <c r="M7" s="179"/>
      <c r="N7" s="179"/>
      <c r="O7" s="180"/>
    </row>
    <row r="8" spans="1:15" ht="11.25" customHeight="1">
      <c r="A8" s="17">
        <f>IF('Výsledková listina'!D8&lt;&gt;"",A7+1,"")</f>
        <v>4</v>
      </c>
      <c r="B8" s="100">
        <v>3</v>
      </c>
      <c r="C8" s="25" t="str">
        <f>'Startovní listina'!G22</f>
        <v>B</v>
      </c>
      <c r="D8" s="25">
        <f>'Startovní listina'!B22</f>
        <v>22</v>
      </c>
      <c r="E8" s="19" t="str">
        <f>'Startovní listina'!C22</f>
        <v>Žák </v>
      </c>
      <c r="F8" s="19" t="str">
        <f>'Startovní listina'!D22</f>
        <v>Jiří</v>
      </c>
      <c r="G8" s="19">
        <f>'Startovní listina'!E22</f>
        <v>1971</v>
      </c>
      <c r="H8" s="19" t="str">
        <f>'Startovní listina'!F22</f>
        <v>Technika Brno Extréme</v>
      </c>
      <c r="I8" s="26">
        <v>0.08814814814814814</v>
      </c>
      <c r="K8" s="178"/>
      <c r="L8" s="179"/>
      <c r="M8" s="179"/>
      <c r="N8" s="179"/>
      <c r="O8" s="180"/>
    </row>
    <row r="9" spans="1:15" ht="12.75">
      <c r="A9" s="17">
        <f>IF('Výsledková listina'!D9&lt;&gt;"",A8+1,"")</f>
        <v>5</v>
      </c>
      <c r="B9" s="100">
        <v>2</v>
      </c>
      <c r="C9" s="25" t="str">
        <f>'Startovní listina'!G46</f>
        <v>A</v>
      </c>
      <c r="D9" s="25">
        <f>'Startovní listina'!B46</f>
        <v>51</v>
      </c>
      <c r="E9" s="19" t="str">
        <f>'Startovní listina'!C46</f>
        <v>Glier</v>
      </c>
      <c r="F9" s="19" t="str">
        <f>'Startovní listina'!D46</f>
        <v>Michal</v>
      </c>
      <c r="G9" s="19">
        <f>'Startovní listina'!E46</f>
        <v>1982</v>
      </c>
      <c r="H9" s="19" t="str">
        <f>'Startovní listina'!F46</f>
        <v>Moravská Slávia Brno</v>
      </c>
      <c r="I9" s="26">
        <v>0.08939814814814816</v>
      </c>
      <c r="K9" s="178"/>
      <c r="L9" s="179"/>
      <c r="M9" s="179"/>
      <c r="N9" s="179"/>
      <c r="O9" s="180"/>
    </row>
    <row r="10" spans="1:15" ht="12.75">
      <c r="A10" s="17">
        <f>IF('Výsledková listina'!D10&lt;&gt;"",A9+1,"")</f>
        <v>6</v>
      </c>
      <c r="B10" s="100">
        <v>4</v>
      </c>
      <c r="C10" s="25" t="str">
        <f>'Startovní listina'!G23</f>
        <v>B</v>
      </c>
      <c r="D10" s="25">
        <f>'Startovní listina'!B23</f>
        <v>23</v>
      </c>
      <c r="E10" s="19" t="str">
        <f>'Startovní listina'!C23</f>
        <v>Ožana</v>
      </c>
      <c r="F10" s="19" t="str">
        <f>'Startovní listina'!D23</f>
        <v>Václav</v>
      </c>
      <c r="G10" s="19">
        <f>'Startovní listina'!E23</f>
        <v>1964</v>
      </c>
      <c r="H10" s="19" t="str">
        <f>'Startovní listina'!F23</f>
        <v>Technika Brno Extréme</v>
      </c>
      <c r="I10" s="26">
        <v>0.09302083333333333</v>
      </c>
      <c r="K10" s="178"/>
      <c r="L10" s="179"/>
      <c r="M10" s="179"/>
      <c r="N10" s="179"/>
      <c r="O10" s="180"/>
    </row>
    <row r="11" spans="1:15" ht="12.75">
      <c r="A11" s="17">
        <f>IF('Výsledková listina'!D11&lt;&gt;"",A10+1,"")</f>
        <v>7</v>
      </c>
      <c r="B11" s="100">
        <v>3</v>
      </c>
      <c r="C11" s="25" t="str">
        <f>'Startovní listina'!G18</f>
        <v>A</v>
      </c>
      <c r="D11" s="25">
        <f>'Startovní listina'!B18</f>
        <v>18</v>
      </c>
      <c r="E11" s="19" t="str">
        <f>'Startovní listina'!C18</f>
        <v>Hurdálek</v>
      </c>
      <c r="F11" s="19" t="str">
        <f>'Startovní listina'!D18</f>
        <v>Robert</v>
      </c>
      <c r="G11" s="19">
        <f>'Startovní listina'!E18</f>
        <v>1978</v>
      </c>
      <c r="H11" s="19" t="str">
        <f>'Startovní listina'!F18</f>
        <v>Yetti Club Trutnov</v>
      </c>
      <c r="I11" s="26">
        <v>0.09486111111111112</v>
      </c>
      <c r="K11" s="178"/>
      <c r="L11" s="179"/>
      <c r="M11" s="179"/>
      <c r="N11" s="179"/>
      <c r="O11" s="180"/>
    </row>
    <row r="12" spans="1:15" ht="13.5" thickBot="1">
      <c r="A12" s="17">
        <f>IF('Výsledková listina'!D12&lt;&gt;"",A11+1,"")</f>
        <v>8</v>
      </c>
      <c r="B12" s="100">
        <v>5</v>
      </c>
      <c r="C12" s="25" t="str">
        <f>'Startovní listina'!G61</f>
        <v>B</v>
      </c>
      <c r="D12" s="25">
        <f>'Startovní listina'!B61</f>
        <v>68</v>
      </c>
      <c r="E12" s="19" t="str">
        <f>'Startovní listina'!C61</f>
        <v>Svoboda</v>
      </c>
      <c r="F12" s="19" t="str">
        <f>'Startovní listina'!D61</f>
        <v>Petr</v>
      </c>
      <c r="G12" s="19">
        <f>'Startovní listina'!E61</f>
        <v>1968</v>
      </c>
      <c r="H12" s="19" t="str">
        <f>'Startovní listina'!F61</f>
        <v>AC Moravská Slávia Brno</v>
      </c>
      <c r="I12" s="26">
        <v>0.09525462962962962</v>
      </c>
      <c r="K12" s="181"/>
      <c r="L12" s="182"/>
      <c r="M12" s="182"/>
      <c r="N12" s="182"/>
      <c r="O12" s="183"/>
    </row>
    <row r="13" spans="1:9" ht="12.75">
      <c r="A13" s="17">
        <f>IF('Výsledková listina'!D13&lt;&gt;"",A12+1,"")</f>
        <v>9</v>
      </c>
      <c r="B13" s="100">
        <v>1</v>
      </c>
      <c r="C13" s="25" t="str">
        <f>'Startovní listina'!G57</f>
        <v>C</v>
      </c>
      <c r="D13" s="25">
        <f>'Startovní listina'!B57</f>
        <v>64</v>
      </c>
      <c r="E13" s="19" t="str">
        <f>'Startovní listina'!C57</f>
        <v>Rerych</v>
      </c>
      <c r="F13" s="19" t="str">
        <f>'Startovní listina'!D57</f>
        <v>Jiří</v>
      </c>
      <c r="G13" s="19">
        <f>'Startovní listina'!E57</f>
        <v>1962</v>
      </c>
      <c r="H13" s="19" t="str">
        <f>'Startovní listina'!F57</f>
        <v>Moravská Slávia Brno</v>
      </c>
      <c r="I13" s="26">
        <v>0.09673611111111112</v>
      </c>
    </row>
    <row r="14" spans="1:9" ht="12.75">
      <c r="A14" s="17">
        <f>IF('Výsledková listina'!D14&lt;&gt;"",A13+1,"")</f>
        <v>10</v>
      </c>
      <c r="B14" s="100">
        <v>1</v>
      </c>
      <c r="C14" s="25" t="str">
        <f>'Startovní listina'!G30</f>
        <v>H</v>
      </c>
      <c r="D14" s="25">
        <f>'Startovní listina'!B30</f>
        <v>31</v>
      </c>
      <c r="E14" s="19" t="str">
        <f>'Startovní listina'!C30</f>
        <v>Martincová</v>
      </c>
      <c r="F14" s="19" t="str">
        <f>'Startovní listina'!D30</f>
        <v>Ivana</v>
      </c>
      <c r="G14" s="19">
        <f>'Startovní listina'!E30</f>
        <v>1963</v>
      </c>
      <c r="H14" s="19" t="str">
        <f>'Startovní listina'!F30</f>
        <v>Moravská Slávia Brno</v>
      </c>
      <c r="I14" s="26">
        <v>0.09693287037037036</v>
      </c>
    </row>
    <row r="15" spans="1:9" ht="12.75">
      <c r="A15" s="17">
        <f>IF('Výsledková listina'!D15&lt;&gt;"",A14+1,"")</f>
        <v>11</v>
      </c>
      <c r="B15" s="100">
        <v>4</v>
      </c>
      <c r="C15" s="25" t="str">
        <f>'Startovní listina'!G59</f>
        <v>A</v>
      </c>
      <c r="D15" s="25">
        <f>'Startovní listina'!B59</f>
        <v>66</v>
      </c>
      <c r="E15" s="19" t="str">
        <f>'Startovní listina'!C59</f>
        <v>Kratochvíl</v>
      </c>
      <c r="F15" s="19" t="str">
        <f>'Startovní listina'!D59</f>
        <v>Jaroslav</v>
      </c>
      <c r="G15" s="19">
        <f>'Startovní listina'!E59</f>
        <v>1977</v>
      </c>
      <c r="H15" s="19" t="str">
        <f>'Startovní listina'!F59</f>
        <v>SDH Hluboké</v>
      </c>
      <c r="I15" s="26">
        <v>0.09763888888888889</v>
      </c>
    </row>
    <row r="16" spans="1:9" ht="12.75">
      <c r="A16" s="17">
        <f>IF('Výsledková listina'!D16&lt;&gt;"",A15+1,"")</f>
        <v>12</v>
      </c>
      <c r="B16" s="86">
        <v>1</v>
      </c>
      <c r="C16" s="25" t="str">
        <f>'Startovní listina'!G47</f>
        <v>G</v>
      </c>
      <c r="D16" s="25">
        <f>'Startovní listina'!B47</f>
        <v>52</v>
      </c>
      <c r="E16" s="19" t="str">
        <f>'Startovní listina'!C47</f>
        <v>Krátká</v>
      </c>
      <c r="F16" s="19" t="str">
        <f>'Startovní listina'!D47</f>
        <v>Anna</v>
      </c>
      <c r="G16" s="19">
        <f>'Startovní listina'!E47</f>
        <v>1969</v>
      </c>
      <c r="H16" s="19" t="str">
        <f>'Startovní listina'!F47</f>
        <v>Hvězda SKP Pardubice</v>
      </c>
      <c r="I16" s="26">
        <v>0.09934027777777778</v>
      </c>
    </row>
    <row r="17" spans="1:9" ht="12.75">
      <c r="A17" s="17">
        <f>IF('Výsledková listina'!D17&lt;&gt;"",A16+1,"")</f>
        <v>13</v>
      </c>
      <c r="B17" s="100">
        <v>5</v>
      </c>
      <c r="C17" s="25" t="str">
        <f>'Startovní listina'!G11</f>
        <v>A</v>
      </c>
      <c r="D17" s="25">
        <f>'Startovní listina'!B11</f>
        <v>8</v>
      </c>
      <c r="E17" s="19" t="str">
        <f>'Startovní listina'!C11</f>
        <v>Lorenčík</v>
      </c>
      <c r="F17" s="19" t="str">
        <f>'Startovní listina'!D11</f>
        <v>Aleš</v>
      </c>
      <c r="G17" s="19">
        <f>'Startovní listina'!E11</f>
        <v>1973</v>
      </c>
      <c r="H17" s="19" t="str">
        <f>'Startovní listina'!F11</f>
        <v>Chrudim</v>
      </c>
      <c r="I17" s="26">
        <v>0.1040162037037037</v>
      </c>
    </row>
    <row r="18" spans="1:9" ht="12.75">
      <c r="A18" s="17">
        <f>IF('Výsledková listina'!D18&lt;&gt;"",A17+1,"")</f>
        <v>14</v>
      </c>
      <c r="B18" s="100">
        <v>2</v>
      </c>
      <c r="C18" s="25" t="str">
        <f>'Startovní listina'!G5</f>
        <v>C</v>
      </c>
      <c r="D18" s="25">
        <f>'Startovní listina'!B5</f>
        <v>1</v>
      </c>
      <c r="E18" s="19" t="str">
        <f>'Startovní listina'!C5</f>
        <v>Rozman</v>
      </c>
      <c r="F18" s="19" t="str">
        <f>'Startovní listina'!D5</f>
        <v>Ladislav</v>
      </c>
      <c r="G18" s="19">
        <f>'Startovní listina'!E5</f>
        <v>1954</v>
      </c>
      <c r="H18" s="19" t="str">
        <f>'Startovní listina'!F5</f>
        <v>Cyklo LASL Brno</v>
      </c>
      <c r="I18" s="26">
        <v>0.10568287037037037</v>
      </c>
    </row>
    <row r="19" spans="1:9" ht="12.75">
      <c r="A19" s="17">
        <f>IF('Výsledková listina'!D19&lt;&gt;"",A18+1,"")</f>
        <v>15</v>
      </c>
      <c r="B19" s="100">
        <v>6</v>
      </c>
      <c r="C19" s="25" t="str">
        <f>'Startovní listina'!G58</f>
        <v>B</v>
      </c>
      <c r="D19" s="25">
        <f>'Startovní listina'!B58</f>
        <v>65</v>
      </c>
      <c r="E19" s="19" t="str">
        <f>'Startovní listina'!C58</f>
        <v>Alman</v>
      </c>
      <c r="F19" s="19" t="str">
        <f>'Startovní listina'!D58</f>
        <v>Dušan</v>
      </c>
      <c r="G19" s="19">
        <f>'Startovní listina'!E58</f>
        <v>1967</v>
      </c>
      <c r="H19" s="19" t="str">
        <f>'Startovní listina'!F58</f>
        <v>Babice</v>
      </c>
      <c r="I19" s="26">
        <v>0.10616898148148148</v>
      </c>
    </row>
    <row r="20" spans="1:9" ht="12.75">
      <c r="A20" s="17">
        <f>IF('Výsledková listina'!D20&lt;&gt;"",A19+1,"")</f>
        <v>16</v>
      </c>
      <c r="B20" s="100">
        <v>7</v>
      </c>
      <c r="C20" s="25" t="str">
        <f>'Startovní listina'!G8</f>
        <v>B</v>
      </c>
      <c r="D20" s="25">
        <f>'Startovní listina'!B8</f>
        <v>5</v>
      </c>
      <c r="E20" s="19" t="str">
        <f>'Startovní listina'!C8</f>
        <v>Selucký</v>
      </c>
      <c r="F20" s="19" t="str">
        <f>'Startovní listina'!D8</f>
        <v>Zbyněk</v>
      </c>
      <c r="G20" s="19">
        <f>'Startovní listina'!E8</f>
        <v>1968</v>
      </c>
      <c r="H20" s="19" t="str">
        <f>'Startovní listina'!F8</f>
        <v>Kyjov</v>
      </c>
      <c r="I20" s="26">
        <v>0.10822916666666667</v>
      </c>
    </row>
    <row r="21" spans="1:9" ht="12.75">
      <c r="A21" s="17">
        <f>IF('Výsledková listina'!D21&lt;&gt;"",A20+1,"")</f>
        <v>17</v>
      </c>
      <c r="B21" s="100">
        <v>1</v>
      </c>
      <c r="C21" s="25" t="str">
        <f>'Startovní listina'!G49</f>
        <v>D</v>
      </c>
      <c r="D21" s="25">
        <f>'Startovní listina'!B49</f>
        <v>55</v>
      </c>
      <c r="E21" s="19" t="str">
        <f>'Startovní listina'!C49</f>
        <v>Vytisk</v>
      </c>
      <c r="F21" s="19" t="str">
        <f>'Startovní listina'!D49</f>
        <v>Alfons</v>
      </c>
      <c r="G21" s="19">
        <f>'Startovní listina'!E49</f>
        <v>1949</v>
      </c>
      <c r="H21" s="19" t="str">
        <f>'Startovní listina'!F49</f>
        <v>MKS Ostrava</v>
      </c>
      <c r="I21" s="26">
        <v>0.1097337962962963</v>
      </c>
    </row>
    <row r="22" spans="1:9" ht="12.75">
      <c r="A22" s="17">
        <f>IF('Výsledková listina'!D22&lt;&gt;"",A21+1,"")</f>
        <v>18</v>
      </c>
      <c r="B22" s="100">
        <v>2</v>
      </c>
      <c r="C22" s="25" t="str">
        <f>'Startovní listina'!G33</f>
        <v>D</v>
      </c>
      <c r="D22" s="25">
        <f>'Startovní listina'!B33</f>
        <v>34</v>
      </c>
      <c r="E22" s="19" t="str">
        <f>'Startovní listina'!C33</f>
        <v>Bříza</v>
      </c>
      <c r="F22" s="19" t="str">
        <f>'Startovní listina'!D33</f>
        <v>Vladimír</v>
      </c>
      <c r="G22" s="19">
        <f>'Startovní listina'!E33</f>
        <v>1951</v>
      </c>
      <c r="H22" s="19" t="str">
        <f>'Startovní listina'!F33</f>
        <v>KRB Chrudim</v>
      </c>
      <c r="I22" s="26">
        <v>0.10988425925925926</v>
      </c>
    </row>
    <row r="23" spans="1:9" ht="12.75">
      <c r="A23" s="17">
        <f>IF('Výsledková listina'!D23&lt;&gt;"",A22+1,"")</f>
        <v>19</v>
      </c>
      <c r="B23" s="100">
        <v>6</v>
      </c>
      <c r="C23" s="25" t="str">
        <f>'Startovní listina'!G52</f>
        <v>A</v>
      </c>
      <c r="D23" s="25">
        <f>'Startovní listina'!B52</f>
        <v>59</v>
      </c>
      <c r="E23" s="19" t="str">
        <f>'Startovní listina'!C52</f>
        <v>Štourač</v>
      </c>
      <c r="F23" s="19" t="str">
        <f>'Startovní listina'!D52</f>
        <v>Jan</v>
      </c>
      <c r="G23" s="19">
        <f>'Startovní listina'!E52</f>
        <v>1988</v>
      </c>
      <c r="H23" s="19" t="str">
        <f>'Startovní listina'!F52</f>
        <v>Velké Meziříčí</v>
      </c>
      <c r="I23" s="26">
        <v>0.1099537037037037</v>
      </c>
    </row>
    <row r="24" spans="1:9" ht="12.75">
      <c r="A24" s="17">
        <f>IF('Výsledková listina'!D24&lt;&gt;"",A23+1,"")</f>
        <v>20</v>
      </c>
      <c r="B24" s="100">
        <v>7</v>
      </c>
      <c r="C24" s="25" t="str">
        <f>'Startovní listina'!G21</f>
        <v>A</v>
      </c>
      <c r="D24" s="25">
        <f>'Startovní listina'!B21</f>
        <v>21</v>
      </c>
      <c r="E24" s="19" t="str">
        <f>'Startovní listina'!C21</f>
        <v>Fučík</v>
      </c>
      <c r="F24" s="19" t="str">
        <f>'Startovní listina'!D21</f>
        <v>Jaroslav</v>
      </c>
      <c r="G24" s="19">
        <f>'Startovní listina'!E21</f>
        <v>1974</v>
      </c>
      <c r="H24" s="19" t="str">
        <f>'Startovní listina'!F21</f>
        <v>Prosetín</v>
      </c>
      <c r="I24" s="26">
        <v>0.1100462962962963</v>
      </c>
    </row>
    <row r="25" spans="1:9" ht="12.75">
      <c r="A25" s="17">
        <f>IF('Výsledková listina'!D25&lt;&gt;"",A24+1,"")</f>
        <v>21</v>
      </c>
      <c r="B25" s="100">
        <v>8</v>
      </c>
      <c r="C25" s="25" t="str">
        <f>'Startovní listina'!G43</f>
        <v>A</v>
      </c>
      <c r="D25" s="25">
        <f>'Startovní listina'!B43</f>
        <v>47</v>
      </c>
      <c r="E25" s="19" t="str">
        <f>'Startovní listina'!C43</f>
        <v>Řezníček</v>
      </c>
      <c r="F25" s="19" t="str">
        <f>'Startovní listina'!D43</f>
        <v>Roman</v>
      </c>
      <c r="G25" s="19">
        <f>'Startovní listina'!E43</f>
        <v>1977</v>
      </c>
      <c r="H25" s="19" t="str">
        <f>'Startovní listina'!F43</f>
        <v>Žďár nad Sázavou</v>
      </c>
      <c r="I25" s="26">
        <v>0.11005787037037036</v>
      </c>
    </row>
    <row r="26" spans="1:9" ht="12.75">
      <c r="A26" s="17">
        <f>IF('Výsledková listina'!D26&lt;&gt;"",A25+1,"")</f>
        <v>22</v>
      </c>
      <c r="B26" s="100">
        <v>9</v>
      </c>
      <c r="C26" s="25" t="str">
        <f>'Startovní listina'!G44</f>
        <v>A</v>
      </c>
      <c r="D26" s="25">
        <f>'Startovní listina'!B44</f>
        <v>48</v>
      </c>
      <c r="E26" s="19" t="str">
        <f>'Startovní listina'!C44</f>
        <v>Polánka</v>
      </c>
      <c r="F26" s="19" t="str">
        <f>'Startovní listina'!D44</f>
        <v>Petr</v>
      </c>
      <c r="G26" s="19">
        <f>'Startovní listina'!E44</f>
        <v>1975</v>
      </c>
      <c r="H26" s="19" t="str">
        <f>'Startovní listina'!F44</f>
        <v>Brno</v>
      </c>
      <c r="I26" s="26">
        <v>0.11061342592592593</v>
      </c>
    </row>
    <row r="27" spans="1:9" ht="12.75">
      <c r="A27" s="17">
        <f>IF('Výsledková listina'!D27&lt;&gt;"",A26+1,"")</f>
        <v>23</v>
      </c>
      <c r="B27" s="100">
        <v>3</v>
      </c>
      <c r="C27" s="25" t="str">
        <f>'Startovní listina'!G40</f>
        <v>C</v>
      </c>
      <c r="D27" s="25">
        <f>'Startovní listina'!B40</f>
        <v>44</v>
      </c>
      <c r="E27" s="19" t="str">
        <f>'Startovní listina'!C40</f>
        <v>Suchý</v>
      </c>
      <c r="F27" s="19" t="str">
        <f>'Startovní listina'!D40</f>
        <v>Karel</v>
      </c>
      <c r="G27" s="19">
        <f>'Startovní listina'!E40</f>
        <v>1956</v>
      </c>
      <c r="H27" s="19" t="str">
        <f>'Startovní listina'!F40</f>
        <v>Náměšť nad Osl.</v>
      </c>
      <c r="I27" s="26">
        <v>0.11091435185185185</v>
      </c>
    </row>
    <row r="28" spans="1:9" ht="12.75">
      <c r="A28" s="17">
        <f>IF('Výsledková listina'!D28&lt;&gt;"",A27+1,"")</f>
        <v>24</v>
      </c>
      <c r="B28" s="100">
        <v>4</v>
      </c>
      <c r="C28" s="25" t="str">
        <f>'Startovní listina'!G45</f>
        <v>C</v>
      </c>
      <c r="D28" s="25">
        <f>'Startovní listina'!B45</f>
        <v>50</v>
      </c>
      <c r="E28" s="19" t="str">
        <f>'Startovní listina'!C45</f>
        <v>Kostlivý</v>
      </c>
      <c r="F28" s="19" t="str">
        <f>'Startovní listina'!D45</f>
        <v>Miroslav</v>
      </c>
      <c r="G28" s="19">
        <f>'Startovní listina'!E45</f>
        <v>1955</v>
      </c>
      <c r="H28" s="19" t="str">
        <f>'Startovní listina'!F45</f>
        <v>TRAGED TEAM Praha</v>
      </c>
      <c r="I28" s="26">
        <v>0.11104166666666666</v>
      </c>
    </row>
    <row r="29" spans="1:9" ht="12.75">
      <c r="A29" s="17">
        <f>IF('Výsledková listina'!D29&lt;&gt;"",A28+1,"")</f>
        <v>25</v>
      </c>
      <c r="B29" s="100">
        <v>5</v>
      </c>
      <c r="C29" s="25" t="str">
        <f>'Startovní listina'!G29</f>
        <v>C</v>
      </c>
      <c r="D29" s="25">
        <f>'Startovní listina'!B29</f>
        <v>30</v>
      </c>
      <c r="E29" s="19" t="str">
        <f>'Startovní listina'!C29</f>
        <v>Kučínský</v>
      </c>
      <c r="F29" s="19" t="str">
        <f>'Startovní listina'!D29</f>
        <v>Pavel</v>
      </c>
      <c r="G29" s="19">
        <f>'Startovní listina'!E29</f>
        <v>1959</v>
      </c>
      <c r="H29" s="19" t="str">
        <f>'Startovní listina'!F29</f>
        <v>Brno</v>
      </c>
      <c r="I29" s="26">
        <v>0.1112037037037037</v>
      </c>
    </row>
    <row r="30" spans="1:9" ht="12.75">
      <c r="A30" s="17">
        <f>IF('Výsledková listina'!D30&lt;&gt;"",A29+1,"")</f>
        <v>26</v>
      </c>
      <c r="B30" s="100">
        <v>6</v>
      </c>
      <c r="C30" s="25" t="str">
        <f>'Startovní listina'!G27</f>
        <v>C</v>
      </c>
      <c r="D30" s="25">
        <f>'Startovní listina'!B27</f>
        <v>28</v>
      </c>
      <c r="E30" s="19" t="str">
        <f>'Startovní listina'!C27</f>
        <v>Zouhar</v>
      </c>
      <c r="F30" s="19" t="str">
        <f>'Startovní listina'!D27</f>
        <v>Libor</v>
      </c>
      <c r="G30" s="19">
        <f>'Startovní listina'!E27</f>
        <v>1958</v>
      </c>
      <c r="H30" s="19" t="str">
        <f>'Startovní listina'!F27</f>
        <v>adidas Brno</v>
      </c>
      <c r="I30" s="26">
        <v>0.11277777777777777</v>
      </c>
    </row>
    <row r="31" spans="1:9" ht="12.75">
      <c r="A31" s="17">
        <f>IF('Výsledková listina'!D31&lt;&gt;"",A30+1,"")</f>
        <v>27</v>
      </c>
      <c r="B31" s="100">
        <v>10</v>
      </c>
      <c r="C31" s="25" t="str">
        <f>'Startovní listina'!G34</f>
        <v>A</v>
      </c>
      <c r="D31" s="25">
        <f>'Startovní listina'!B34</f>
        <v>35</v>
      </c>
      <c r="E31" s="19" t="str">
        <f>'Startovní listina'!C34</f>
        <v>Čech</v>
      </c>
      <c r="F31" s="19" t="str">
        <f>'Startovní listina'!D34</f>
        <v>Martin</v>
      </c>
      <c r="G31" s="19">
        <f>'Startovní listina'!E34</f>
        <v>1978</v>
      </c>
      <c r="H31" s="19" t="str">
        <f>'Startovní listina'!F34</f>
        <v>Brno</v>
      </c>
      <c r="I31" s="26">
        <v>0.11318287037037038</v>
      </c>
    </row>
    <row r="32" spans="1:9" ht="12.75">
      <c r="A32" s="17">
        <f>IF('Výsledková listina'!D32&lt;&gt;"",A31+1,"")</f>
        <v>28</v>
      </c>
      <c r="B32" s="86">
        <v>2</v>
      </c>
      <c r="C32" s="25" t="str">
        <f>'Startovní listina'!G42</f>
        <v>G</v>
      </c>
      <c r="D32" s="25">
        <f>'Startovní listina'!B42</f>
        <v>46</v>
      </c>
      <c r="E32" s="19" t="str">
        <f>'Startovní listina'!C42</f>
        <v>Stehlíková</v>
      </c>
      <c r="F32" s="19" t="str">
        <f>'Startovní listina'!D42</f>
        <v>Jitka</v>
      </c>
      <c r="G32" s="19">
        <f>'Startovní listina'!E42</f>
        <v>1976</v>
      </c>
      <c r="H32" s="19" t="str">
        <f>'Startovní listina'!F42</f>
        <v>AK Kroměříž</v>
      </c>
      <c r="I32" s="26">
        <v>0.1133101851851852</v>
      </c>
    </row>
    <row r="33" spans="1:9" ht="12.75">
      <c r="A33" s="17">
        <f>IF('Výsledková listina'!D33&lt;&gt;"",A32+1,"")</f>
        <v>29</v>
      </c>
      <c r="B33" s="100">
        <v>8</v>
      </c>
      <c r="C33" s="25" t="str">
        <f>'Startovní listina'!G54</f>
        <v>B</v>
      </c>
      <c r="D33" s="25">
        <f>'Startovní listina'!B54</f>
        <v>61</v>
      </c>
      <c r="E33" s="19" t="str">
        <f>'Startovní listina'!C54</f>
        <v>Kumstát </v>
      </c>
      <c r="F33" s="19" t="str">
        <f>'Startovní listina'!D54</f>
        <v>Ludvík</v>
      </c>
      <c r="G33" s="19">
        <f>'Startovní listina'!E54</f>
        <v>1963</v>
      </c>
      <c r="H33" s="19" t="str">
        <f>'Startovní listina'!F54</f>
        <v>TT Klub Prostějov</v>
      </c>
      <c r="I33" s="26">
        <v>0.11358796296296296</v>
      </c>
    </row>
    <row r="34" spans="1:9" ht="12.75">
      <c r="A34" s="17">
        <f>IF('Výsledková listina'!D34&lt;&gt;"",A33+1,"")</f>
        <v>30</v>
      </c>
      <c r="B34" s="87">
        <v>3</v>
      </c>
      <c r="C34" s="25" t="str">
        <f>'Startovní listina'!G28</f>
        <v>D</v>
      </c>
      <c r="D34" s="25">
        <f>'Startovní listina'!B28</f>
        <v>29</v>
      </c>
      <c r="E34" s="19" t="str">
        <f>'Startovní listina'!C28</f>
        <v>Mareš</v>
      </c>
      <c r="F34" s="19" t="str">
        <f>'Startovní listina'!D28</f>
        <v>Bohumil</v>
      </c>
      <c r="G34" s="19">
        <f>'Startovní listina'!E28</f>
        <v>1951</v>
      </c>
      <c r="H34" s="19" t="str">
        <f>'Startovní listina'!F28</f>
        <v>LEAR Brno</v>
      </c>
      <c r="I34" s="26">
        <v>0.11431712962962963</v>
      </c>
    </row>
    <row r="35" spans="1:9" ht="12.75">
      <c r="A35" s="17">
        <f>IF('Výsledková listina'!D35&lt;&gt;"",A34+1,"")</f>
        <v>31</v>
      </c>
      <c r="B35" s="87">
        <v>3</v>
      </c>
      <c r="C35" s="25" t="str">
        <f>'Startovní listina'!G17</f>
        <v>G</v>
      </c>
      <c r="D35" s="25">
        <f>'Startovní listina'!B17</f>
        <v>17</v>
      </c>
      <c r="E35" s="19" t="str">
        <f>'Startovní listina'!C17</f>
        <v>Pachtová</v>
      </c>
      <c r="F35" s="19" t="str">
        <f>'Startovní listina'!D17</f>
        <v>Iva</v>
      </c>
      <c r="G35" s="19">
        <f>'Startovní listina'!E17</f>
        <v>1970</v>
      </c>
      <c r="H35" s="19" t="str">
        <f>'Startovní listina'!F17</f>
        <v>MK SEITL Ostrava</v>
      </c>
      <c r="I35" s="26">
        <v>0.11456018518518518</v>
      </c>
    </row>
    <row r="36" spans="1:9" ht="12.75">
      <c r="A36" s="17">
        <f>IF('Výsledková listina'!D36&lt;&gt;"",A35+1,"")</f>
        <v>32</v>
      </c>
      <c r="B36" s="87">
        <v>9</v>
      </c>
      <c r="C36" s="25" t="str">
        <f>'Startovní listina'!G19</f>
        <v>B</v>
      </c>
      <c r="D36" s="25">
        <f>'Startovní listina'!B19</f>
        <v>19</v>
      </c>
      <c r="E36" s="19" t="str">
        <f>'Startovní listina'!C19</f>
        <v>Buchta</v>
      </c>
      <c r="F36" s="19" t="str">
        <f>'Startovní listina'!D19</f>
        <v>Pavel</v>
      </c>
      <c r="G36" s="19">
        <f>'Startovní listina'!E19</f>
        <v>1964</v>
      </c>
      <c r="H36" s="19" t="str">
        <f>'Startovní listina'!F19</f>
        <v>Nové Město na Moravě</v>
      </c>
      <c r="I36" s="26">
        <v>0.11481481481481481</v>
      </c>
    </row>
    <row r="37" spans="1:9" ht="12.75">
      <c r="A37" s="17">
        <f>IF('Výsledková listina'!D37&lt;&gt;"",A36+1,"")</f>
        <v>33</v>
      </c>
      <c r="B37" s="87">
        <v>4</v>
      </c>
      <c r="C37" s="25" t="str">
        <f>'Startovní listina'!G55</f>
        <v>G</v>
      </c>
      <c r="D37" s="25">
        <f>'Startovní listina'!B55</f>
        <v>62</v>
      </c>
      <c r="E37" s="19" t="str">
        <f>'Startovní listina'!C55</f>
        <v>Komárková</v>
      </c>
      <c r="F37" s="19" t="str">
        <f>'Startovní listina'!D55</f>
        <v>Zdena</v>
      </c>
      <c r="G37" s="19">
        <f>'Startovní listina'!E55</f>
        <v>1974</v>
      </c>
      <c r="H37" s="19" t="str">
        <f>'Startovní listina'!F55</f>
        <v>SDH Bolešín</v>
      </c>
      <c r="I37" s="26">
        <v>0.11635416666666666</v>
      </c>
    </row>
    <row r="38" spans="1:9" ht="12.75">
      <c r="A38" s="17">
        <f>IF('Výsledková listina'!D38&lt;&gt;"",A37+1,"")</f>
        <v>34</v>
      </c>
      <c r="B38" s="87">
        <v>1</v>
      </c>
      <c r="C38" s="25" t="str">
        <f>'Startovní listina'!G36</f>
        <v>F</v>
      </c>
      <c r="D38" s="25">
        <f>'Startovní listina'!B36</f>
        <v>37</v>
      </c>
      <c r="E38" s="19" t="str">
        <f>'Startovní listina'!C36</f>
        <v>Procházková</v>
      </c>
      <c r="F38" s="19" t="str">
        <f>'Startovní listina'!D36</f>
        <v>Tereza</v>
      </c>
      <c r="G38" s="19">
        <f>'Startovní listina'!E36</f>
        <v>1990</v>
      </c>
      <c r="H38" s="19" t="str">
        <f>'Startovní listina'!F36</f>
        <v>Ořechov</v>
      </c>
      <c r="I38" s="26">
        <v>0.11657407407407407</v>
      </c>
    </row>
    <row r="39" spans="1:9" ht="12.75">
      <c r="A39" s="17">
        <f>IF('Výsledková listina'!D39&lt;&gt;"",A38+1,"")</f>
        <v>35</v>
      </c>
      <c r="B39" s="87">
        <v>11</v>
      </c>
      <c r="C39" s="25" t="str">
        <f>'Startovní listina'!G37</f>
        <v>A</v>
      </c>
      <c r="D39" s="25">
        <f>'Startovní listina'!B37</f>
        <v>38</v>
      </c>
      <c r="E39" s="19" t="str">
        <f>'Startovní listina'!C37</f>
        <v>Veškrna</v>
      </c>
      <c r="F39" s="19" t="str">
        <f>'Startovní listina'!D37</f>
        <v>Ivan</v>
      </c>
      <c r="G39" s="19">
        <f>'Startovní listina'!E37</f>
        <v>1983</v>
      </c>
      <c r="H39" s="19" t="str">
        <f>'Startovní listina'!F37</f>
        <v>Brno</v>
      </c>
      <c r="I39" s="26">
        <v>0.11658564814814815</v>
      </c>
    </row>
    <row r="40" spans="1:9" ht="12.75">
      <c r="A40" s="17">
        <f>IF('Výsledková listina'!D40&lt;&gt;"",A39+1,"")</f>
        <v>36</v>
      </c>
      <c r="B40" s="87">
        <v>12</v>
      </c>
      <c r="C40" s="25" t="str">
        <f>'Startovní listina'!G10</f>
        <v>A</v>
      </c>
      <c r="D40" s="25">
        <f>'Startovní listina'!B10</f>
        <v>7</v>
      </c>
      <c r="E40" s="19" t="str">
        <f>'Startovní listina'!C10</f>
        <v>Havránek</v>
      </c>
      <c r="F40" s="19" t="str">
        <f>'Startovní listina'!D10</f>
        <v>Jan</v>
      </c>
      <c r="G40" s="19">
        <f>'Startovní listina'!E10</f>
        <v>1977</v>
      </c>
      <c r="H40" s="19" t="str">
        <f>'Startovní listina'!F10</f>
        <v>Brno</v>
      </c>
      <c r="I40" s="26">
        <v>0.11714120370370369</v>
      </c>
    </row>
    <row r="41" spans="1:9" ht="12.75">
      <c r="A41" s="17">
        <f>IF('Výsledková listina'!D41&lt;&gt;"",A40+1,"")</f>
        <v>37</v>
      </c>
      <c r="B41" s="87">
        <v>2</v>
      </c>
      <c r="C41" s="25" t="str">
        <f>'Startovní listina'!G53</f>
        <v>F</v>
      </c>
      <c r="D41" s="25">
        <f>'Startovní listina'!B53</f>
        <v>60</v>
      </c>
      <c r="E41" s="19" t="str">
        <f>'Startovní listina'!C53</f>
        <v>Šustrová</v>
      </c>
      <c r="F41" s="19" t="str">
        <f>'Startovní listina'!D53</f>
        <v>Kateřina</v>
      </c>
      <c r="G41" s="19">
        <f>'Startovní listina'!E53</f>
        <v>1979</v>
      </c>
      <c r="H41" s="19" t="str">
        <f>'Startovní listina'!F53</f>
        <v>Prostějov</v>
      </c>
      <c r="I41" s="26">
        <v>0.11837962962962963</v>
      </c>
    </row>
    <row r="42" spans="1:9" ht="12.75">
      <c r="A42" s="17">
        <f>IF('Výsledková listina'!D42&lt;&gt;"",A41+1,"")</f>
        <v>38</v>
      </c>
      <c r="B42" s="87">
        <v>7</v>
      </c>
      <c r="C42" s="25" t="str">
        <f>'Startovní listina'!G38</f>
        <v>C</v>
      </c>
      <c r="D42" s="25">
        <f>'Startovní listina'!B38</f>
        <v>42</v>
      </c>
      <c r="E42" s="19" t="str">
        <f>'Startovní listina'!C38</f>
        <v>Češner</v>
      </c>
      <c r="F42" s="19" t="str">
        <f>'Startovní listina'!D38</f>
        <v>Vladimír</v>
      </c>
      <c r="G42" s="19">
        <f>'Startovní listina'!E38</f>
        <v>1958</v>
      </c>
      <c r="H42" s="19" t="str">
        <f>'Startovní listina'!F38</f>
        <v>Odolena Voda</v>
      </c>
      <c r="I42" s="26">
        <v>0.1183912037037037</v>
      </c>
    </row>
    <row r="43" spans="1:9" ht="12.75">
      <c r="A43" s="17">
        <f>IF('Výsledková listina'!D43&lt;&gt;"",A42+1,"")</f>
        <v>39</v>
      </c>
      <c r="B43" s="87">
        <v>8</v>
      </c>
      <c r="C43" s="25" t="str">
        <f>'Startovní listina'!G35</f>
        <v>C</v>
      </c>
      <c r="D43" s="25">
        <f>'Startovní listina'!B35</f>
        <v>36</v>
      </c>
      <c r="E43" s="19" t="str">
        <f>'Startovní listina'!C35</f>
        <v>Horák</v>
      </c>
      <c r="F43" s="19" t="str">
        <f>'Startovní listina'!D35</f>
        <v>Pavel</v>
      </c>
      <c r="G43" s="19">
        <f>'Startovní listina'!E35</f>
        <v>1962</v>
      </c>
      <c r="H43" s="19" t="str">
        <f>'Startovní listina'!F35</f>
        <v>Barnex Sport Brno</v>
      </c>
      <c r="I43" s="26">
        <v>0.11922453703703705</v>
      </c>
    </row>
    <row r="44" spans="1:9" ht="12.75">
      <c r="A44" s="17">
        <f>IF('Výsledková listina'!D44&lt;&gt;"",A43+1,"")</f>
        <v>40</v>
      </c>
      <c r="B44" s="87">
        <v>10</v>
      </c>
      <c r="C44" s="25" t="str">
        <f>'Startovní listina'!G39</f>
        <v>B</v>
      </c>
      <c r="D44" s="25">
        <f>'Startovní listina'!B39</f>
        <v>43</v>
      </c>
      <c r="E44" s="19" t="str">
        <f>'Startovní listina'!C39</f>
        <v>Musil</v>
      </c>
      <c r="F44" s="19" t="str">
        <f>'Startovní listina'!D39</f>
        <v>Josef</v>
      </c>
      <c r="G44" s="19">
        <f>'Startovní listina'!E39</f>
        <v>1964</v>
      </c>
      <c r="H44" s="19" t="str">
        <f>'Startovní listina'!F39</f>
        <v>Náměšť nad Osl.</v>
      </c>
      <c r="I44" s="26">
        <v>0.12099537037037038</v>
      </c>
    </row>
    <row r="45" spans="1:9" ht="12.75">
      <c r="A45" s="17">
        <f>IF('Výsledková listina'!D45&lt;&gt;"",A44+1,"")</f>
        <v>41</v>
      </c>
      <c r="B45" s="87">
        <v>13</v>
      </c>
      <c r="C45" s="25" t="str">
        <f>'Startovní listina'!G51</f>
        <v>A</v>
      </c>
      <c r="D45" s="25">
        <f>'Startovní listina'!B51</f>
        <v>57</v>
      </c>
      <c r="E45" s="19" t="str">
        <f>'Startovní listina'!C51</f>
        <v>Pozler</v>
      </c>
      <c r="F45" s="19" t="str">
        <f>'Startovní listina'!D51</f>
        <v>Jiří</v>
      </c>
      <c r="G45" s="19">
        <f>'Startovní listina'!E51</f>
        <v>1983</v>
      </c>
      <c r="H45" s="19" t="str">
        <f>'Startovní listina'!F51</f>
        <v>Hradec Králové</v>
      </c>
      <c r="I45" s="26">
        <v>0.12233796296296295</v>
      </c>
    </row>
    <row r="46" spans="1:9" ht="12.75">
      <c r="A46" s="17">
        <f>IF('Výsledková listina'!D46&lt;&gt;"",A45+1,"")</f>
        <v>42</v>
      </c>
      <c r="B46" s="87">
        <v>11</v>
      </c>
      <c r="C46" s="25" t="str">
        <f>'Startovní listina'!G50</f>
        <v>B</v>
      </c>
      <c r="D46" s="25">
        <f>'Startovní listina'!B50</f>
        <v>56</v>
      </c>
      <c r="E46" s="19" t="str">
        <f>'Startovní listina'!C50</f>
        <v>Novotný</v>
      </c>
      <c r="F46" s="19" t="str">
        <f>'Startovní listina'!D50</f>
        <v>Petr</v>
      </c>
      <c r="G46" s="19">
        <f>'Startovní listina'!E50</f>
        <v>1965</v>
      </c>
      <c r="H46" s="19" t="str">
        <f>'Startovní listina'!F50</f>
        <v>Kuřim</v>
      </c>
      <c r="I46" s="26">
        <v>0.12827546296296297</v>
      </c>
    </row>
    <row r="47" spans="1:9" ht="12.75">
      <c r="A47" s="17">
        <f>IF('Výsledková listina'!D47&lt;&gt;"",A46+1,"")</f>
        <v>43</v>
      </c>
      <c r="B47" s="87">
        <v>14</v>
      </c>
      <c r="C47" s="25" t="str">
        <f>'Startovní listina'!G7</f>
        <v>A</v>
      </c>
      <c r="D47" s="25">
        <f>'Startovní listina'!B7</f>
        <v>4</v>
      </c>
      <c r="E47" s="19" t="str">
        <f>'Startovní listina'!C7</f>
        <v>Kubík</v>
      </c>
      <c r="F47" s="19" t="str">
        <f>'Startovní listina'!D7</f>
        <v>Oldřich</v>
      </c>
      <c r="G47" s="19">
        <f>'Startovní listina'!E7</f>
        <v>1981</v>
      </c>
      <c r="H47" s="19" t="str">
        <f>'Startovní listina'!F7</f>
        <v>TJ Jiskra Vír</v>
      </c>
      <c r="I47" s="26">
        <v>0.13028935185185184</v>
      </c>
    </row>
    <row r="48" spans="1:9" ht="12.75">
      <c r="A48" s="17">
        <f>IF('Výsledková listina'!D48&lt;&gt;"",A47+1,"")</f>
        <v>44</v>
      </c>
      <c r="B48" s="87">
        <v>12</v>
      </c>
      <c r="C48" s="25" t="str">
        <f>'Startovní listina'!G56</f>
        <v>B</v>
      </c>
      <c r="D48" s="25">
        <f>'Startovní listina'!B56</f>
        <v>63</v>
      </c>
      <c r="E48" s="19" t="str">
        <f>'Startovní listina'!C56</f>
        <v>Jaskulka</v>
      </c>
      <c r="F48" s="19" t="str">
        <f>'Startovní listina'!D56</f>
        <v>Martin</v>
      </c>
      <c r="G48" s="19">
        <f>'Startovní listina'!E56</f>
        <v>1968</v>
      </c>
      <c r="H48" s="19" t="str">
        <f>'Startovní listina'!F56</f>
        <v>AK Kuřim</v>
      </c>
      <c r="I48" s="26">
        <v>0.1304976851851852</v>
      </c>
    </row>
    <row r="49" spans="1:9" ht="12.75">
      <c r="A49" s="17">
        <f>IF('Výsledková listina'!D49&lt;&gt;"",A48+1,"")</f>
        <v>45</v>
      </c>
      <c r="B49" s="87">
        <v>9</v>
      </c>
      <c r="C49" s="25" t="str">
        <f>'Startovní listina'!G24</f>
        <v>C</v>
      </c>
      <c r="D49" s="25">
        <f>'Startovní listina'!B24</f>
        <v>24</v>
      </c>
      <c r="E49" s="19" t="str">
        <f>'Startovní listina'!C24</f>
        <v>Zejda</v>
      </c>
      <c r="F49" s="19" t="str">
        <f>'Startovní listina'!D24</f>
        <v>Ivo</v>
      </c>
      <c r="G49" s="19">
        <f>'Startovní listina'!E24</f>
        <v>1956</v>
      </c>
      <c r="H49" s="19" t="str">
        <f>'Startovní listina'!F24</f>
        <v>Moravská Slávia Brno</v>
      </c>
      <c r="I49" s="26">
        <v>0.13128472222222223</v>
      </c>
    </row>
    <row r="50" spans="1:9" ht="12.75">
      <c r="A50" s="17">
        <f>IF('Výsledková listina'!D50&lt;&gt;"",A49+1,"")</f>
        <v>46</v>
      </c>
      <c r="B50" s="87">
        <v>15</v>
      </c>
      <c r="C50" s="25" t="str">
        <f>'Startovní listina'!G20</f>
        <v>A</v>
      </c>
      <c r="D50" s="25">
        <f>'Startovní listina'!B20</f>
        <v>20</v>
      </c>
      <c r="E50" s="19" t="str">
        <f>'Startovní listina'!C20</f>
        <v>Fučík</v>
      </c>
      <c r="F50" s="19" t="str">
        <f>'Startovní listina'!D20</f>
        <v>David</v>
      </c>
      <c r="G50" s="19">
        <f>'Startovní listina'!E20</f>
        <v>1992</v>
      </c>
      <c r="H50" s="19" t="str">
        <f>'Startovní listina'!F20</f>
        <v>Křtěnov</v>
      </c>
      <c r="I50" s="26">
        <v>0.13364583333333332</v>
      </c>
    </row>
    <row r="51" spans="1:9" ht="12.75">
      <c r="A51" s="17">
        <f>IF('Výsledková listina'!D51&lt;&gt;"",A50+1,"")</f>
        <v>47</v>
      </c>
      <c r="B51" s="88">
        <v>5</v>
      </c>
      <c r="C51" s="25" t="str">
        <f>'Startovní listina'!G26</f>
        <v>G</v>
      </c>
      <c r="D51" s="25">
        <f>'Startovní listina'!B26</f>
        <v>27</v>
      </c>
      <c r="E51" s="19" t="str">
        <f>'Startovní listina'!C26</f>
        <v>Hálová</v>
      </c>
      <c r="F51" s="19" t="str">
        <f>'Startovní listina'!D26</f>
        <v>Markéta</v>
      </c>
      <c r="G51" s="19">
        <f>'Startovní listina'!E26</f>
        <v>1976</v>
      </c>
      <c r="H51" s="19" t="str">
        <f>'Startovní listina'!F26</f>
        <v>Olymp-Gym Praha</v>
      </c>
      <c r="I51" s="26">
        <v>0.13409722222222223</v>
      </c>
    </row>
    <row r="52" spans="1:9" ht="12.75">
      <c r="A52" s="17">
        <f>IF('Výsledková listina'!D52&lt;&gt;"",A51+1,"")</f>
        <v>48</v>
      </c>
      <c r="B52" s="88">
        <v>6</v>
      </c>
      <c r="C52" s="25" t="str">
        <f>'Startovní listina'!G13</f>
        <v>G</v>
      </c>
      <c r="D52" s="25">
        <f>'Startovní listina'!B13</f>
        <v>11</v>
      </c>
      <c r="E52" s="19" t="str">
        <f>'Startovní listina'!C13</f>
        <v>Studničková</v>
      </c>
      <c r="F52" s="19" t="str">
        <f>'Startovní listina'!D13</f>
        <v>Alice</v>
      </c>
      <c r="G52" s="19">
        <f>'Startovní listina'!E13</f>
        <v>1970</v>
      </c>
      <c r="H52" s="19" t="str">
        <f>'Startovní listina'!F13</f>
        <v>Brno</v>
      </c>
      <c r="I52" s="26">
        <v>0.13508101851851853</v>
      </c>
    </row>
    <row r="53" spans="1:9" ht="12.75">
      <c r="A53" s="17">
        <f>IF('Výsledková listina'!D53&lt;&gt;"",A52+1,"")</f>
        <v>49</v>
      </c>
      <c r="B53" s="87">
        <v>10</v>
      </c>
      <c r="C53" s="25" t="str">
        <f>'Startovní listina'!G25</f>
        <v>C</v>
      </c>
      <c r="D53" s="25">
        <f>'Startovní listina'!B25</f>
        <v>25</v>
      </c>
      <c r="E53" s="19" t="str">
        <f>'Startovní listina'!C25</f>
        <v>Bil</v>
      </c>
      <c r="F53" s="19" t="str">
        <f>'Startovní listina'!D25</f>
        <v>Jaroslav</v>
      </c>
      <c r="G53" s="19">
        <f>'Startovní listina'!E25</f>
        <v>1959</v>
      </c>
      <c r="H53" s="19" t="str">
        <f>'Startovní listina'!F25</f>
        <v>VA Vyškov</v>
      </c>
      <c r="I53" s="26">
        <v>0.141875</v>
      </c>
    </row>
    <row r="54" spans="1:9" ht="12.75">
      <c r="A54" s="17">
        <f>IF('Výsledková listina'!D54&lt;&gt;"",A53+1,"")</f>
        <v>50</v>
      </c>
      <c r="B54" s="88">
        <v>11</v>
      </c>
      <c r="C54" s="25" t="str">
        <f>'Startovní listina'!G62</f>
        <v>C</v>
      </c>
      <c r="D54" s="25">
        <f>'Startovní listina'!B62</f>
        <v>69</v>
      </c>
      <c r="E54" s="19" t="str">
        <f>'Startovní listina'!C62</f>
        <v>Zourek</v>
      </c>
      <c r="F54" s="19" t="str">
        <f>'Startovní listina'!D62</f>
        <v>Karel</v>
      </c>
      <c r="G54" s="19">
        <f>'Startovní listina'!E62</f>
        <v>1959</v>
      </c>
      <c r="H54" s="19" t="str">
        <f>'Startovní listina'!F62</f>
        <v>Brno</v>
      </c>
      <c r="I54" s="26">
        <v>0.14552083333333335</v>
      </c>
    </row>
    <row r="55" spans="1:9" ht="12.75">
      <c r="A55" s="17">
        <f>IF('Výsledková listina'!D55&lt;&gt;"",A54+1,"")</f>
        <v>51</v>
      </c>
      <c r="B55" s="87">
        <v>1</v>
      </c>
      <c r="C55" s="25" t="str">
        <f>'Startovní listina'!G14</f>
        <v>E</v>
      </c>
      <c r="D55" s="25">
        <f>'Startovní listina'!B14</f>
        <v>12</v>
      </c>
      <c r="E55" s="19" t="str">
        <f>'Startovní listina'!C14</f>
        <v>Holý</v>
      </c>
      <c r="F55" s="19" t="str">
        <f>'Startovní listina'!D14</f>
        <v>Josef</v>
      </c>
      <c r="G55" s="19">
        <f>'Startovní listina'!E14</f>
        <v>1941</v>
      </c>
      <c r="H55" s="19" t="str">
        <f>'Startovní listina'!F14</f>
        <v>AC Moravská Slávia Brno</v>
      </c>
      <c r="I55" s="26">
        <v>0.14628472222222222</v>
      </c>
    </row>
    <row r="56" spans="1:9" ht="12.75">
      <c r="A56" s="17">
        <f>IF('Výsledková listina'!D56&lt;&gt;"",A55+1,"")</f>
        <v>52</v>
      </c>
      <c r="B56" s="87">
        <v>3</v>
      </c>
      <c r="C56" s="25" t="str">
        <f>'Startovní listina'!G9</f>
        <v>F</v>
      </c>
      <c r="D56" s="25">
        <f>'Startovní listina'!B9</f>
        <v>6</v>
      </c>
      <c r="E56" s="19" t="str">
        <f>'Startovní listina'!C9</f>
        <v>Navrátilová</v>
      </c>
      <c r="F56" s="19" t="str">
        <f>'Startovní listina'!D9</f>
        <v>Vlasta</v>
      </c>
      <c r="G56" s="19">
        <f>'Startovní listina'!E9</f>
        <v>1983</v>
      </c>
      <c r="H56" s="19" t="str">
        <f>'Startovní listina'!F9</f>
        <v>TJ Jiskra Vír</v>
      </c>
      <c r="I56" s="26">
        <v>0.14699074074074073</v>
      </c>
    </row>
    <row r="57" spans="1:9" ht="12.75">
      <c r="A57" s="17">
        <f>IF('Výsledková listina'!D57&lt;&gt;"",A56+1,"")</f>
        <v>53</v>
      </c>
      <c r="B57" s="87">
        <v>2</v>
      </c>
      <c r="C57" s="25" t="str">
        <f>'Startovní listina'!G15</f>
        <v>E</v>
      </c>
      <c r="D57" s="25">
        <f>'Startovní listina'!B15</f>
        <v>13</v>
      </c>
      <c r="E57" s="19" t="str">
        <f>'Startovní listina'!C15</f>
        <v>Doležal</v>
      </c>
      <c r="F57" s="19" t="str">
        <f>'Startovní listina'!D15</f>
        <v>Stanislav</v>
      </c>
      <c r="G57" s="19">
        <f>'Startovní listina'!E15</f>
        <v>1938</v>
      </c>
      <c r="H57" s="19" t="str">
        <f>'Startovní listina'!F15</f>
        <v>BK Pardubice</v>
      </c>
      <c r="I57" s="26">
        <v>0.14813657407407407</v>
      </c>
    </row>
    <row r="58" spans="1:9" ht="12.75">
      <c r="A58" s="17">
        <f>IF('Výsledková listina'!D58&lt;&gt;"",A57+1,"")</f>
        <v>54</v>
      </c>
      <c r="B58" s="88">
        <v>2</v>
      </c>
      <c r="C58" s="25" t="str">
        <f>'Startovní listina'!G32</f>
        <v>H</v>
      </c>
      <c r="D58" s="25">
        <f>'Startovní listina'!B32</f>
        <v>33</v>
      </c>
      <c r="E58" s="19" t="str">
        <f>'Startovní listina'!C32</f>
        <v>Podmelová</v>
      </c>
      <c r="F58" s="19" t="str">
        <f>'Startovní listina'!D32</f>
        <v>Vilma</v>
      </c>
      <c r="G58" s="19">
        <f>'Startovní listina'!E32</f>
        <v>1962</v>
      </c>
      <c r="H58" s="19" t="str">
        <f>'Startovní listina'!F32</f>
        <v>AC Moravská Slávia Brno</v>
      </c>
      <c r="I58" s="26">
        <v>0.14945601851851853</v>
      </c>
    </row>
    <row r="59" spans="1:9" ht="12.75">
      <c r="A59" s="17">
        <f>IF('Výsledková listina'!D59&lt;&gt;"",A58+1,"")</f>
        <v>55</v>
      </c>
      <c r="B59" s="88">
        <v>3</v>
      </c>
      <c r="C59" s="25" t="str">
        <f>'Startovní listina'!G16</f>
        <v>E</v>
      </c>
      <c r="D59" s="25">
        <f>'Startovní listina'!B16</f>
        <v>16</v>
      </c>
      <c r="E59" s="19" t="str">
        <f>'Startovní listina'!C16</f>
        <v>Hrubý</v>
      </c>
      <c r="F59" s="19" t="str">
        <f>'Startovní listina'!D16</f>
        <v>Milan</v>
      </c>
      <c r="G59" s="19">
        <f>'Startovní listina'!E16</f>
        <v>1938</v>
      </c>
      <c r="H59" s="19" t="str">
        <f>'Startovní listina'!F16</f>
        <v>ASK Blansko</v>
      </c>
      <c r="I59" s="26">
        <v>0.1509722222222222</v>
      </c>
    </row>
    <row r="60" spans="1:9" ht="12.75">
      <c r="A60" s="17">
        <f>IF('Výsledková listina'!D60&lt;&gt;"",A59+1,"")</f>
        <v>56</v>
      </c>
      <c r="B60" s="88">
        <v>3</v>
      </c>
      <c r="C60" s="25" t="str">
        <f>'Startovní listina'!G12</f>
        <v>H</v>
      </c>
      <c r="D60" s="25">
        <f>'Startovní listina'!B12</f>
        <v>9</v>
      </c>
      <c r="E60" s="19" t="str">
        <f>'Startovní listina'!C12</f>
        <v>Tesařová</v>
      </c>
      <c r="F60" s="19" t="str">
        <f>'Startovní listina'!D12</f>
        <v>Marie</v>
      </c>
      <c r="G60" s="19">
        <f>'Startovní listina'!E12</f>
        <v>1954</v>
      </c>
      <c r="H60" s="19" t="str">
        <f>'Startovní listina'!F12</f>
        <v>Křižanov</v>
      </c>
      <c r="I60" s="26">
        <v>0.15403935185185186</v>
      </c>
    </row>
    <row r="61" spans="1:9" ht="12.75">
      <c r="A61" s="17">
        <f>IF('Výsledková listina'!D61&lt;&gt;"",A60+1,"")</f>
        <v>57</v>
      </c>
      <c r="B61" s="87">
        <v>13</v>
      </c>
      <c r="C61" s="25" t="str">
        <f>'Startovní listina'!G48</f>
        <v>B</v>
      </c>
      <c r="D61" s="25">
        <f>'Startovní listina'!B48</f>
        <v>53</v>
      </c>
      <c r="E61" s="19" t="str">
        <f>'Startovní listina'!C48</f>
        <v>Krátký </v>
      </c>
      <c r="F61" s="19" t="str">
        <f>'Startovní listina'!D48</f>
        <v>Josef</v>
      </c>
      <c r="G61" s="19">
        <f>'Startovní listina'!E48</f>
        <v>1965</v>
      </c>
      <c r="H61" s="19" t="str">
        <f>'Startovní listina'!F48</f>
        <v>Hvězda SKP Pardubice</v>
      </c>
      <c r="I61" s="26">
        <v>0.1561574074074074</v>
      </c>
    </row>
    <row r="62" spans="1:9" ht="12.75">
      <c r="A62" s="17">
        <f>IF('Výsledková listina'!D62&lt;&gt;"",A61+1,"")</f>
        <v>58</v>
      </c>
      <c r="B62" s="87"/>
      <c r="C62" s="25" t="str">
        <f>'Startovní listina'!G6</f>
        <v>A</v>
      </c>
      <c r="D62" s="25">
        <f>'Startovní listina'!B6</f>
        <v>3</v>
      </c>
      <c r="E62" s="19" t="str">
        <f>'Startovní listina'!C6</f>
        <v>Podveský</v>
      </c>
      <c r="F62" s="19" t="str">
        <f>'Startovní listina'!D6</f>
        <v>Radek</v>
      </c>
      <c r="G62" s="19">
        <f>'Startovní listina'!E6</f>
        <v>1973</v>
      </c>
      <c r="H62" s="19" t="str">
        <f>'Startovní listina'!F6</f>
        <v>Dolní Kounice</v>
      </c>
      <c r="I62" s="26" t="s">
        <v>213</v>
      </c>
    </row>
    <row r="63" spans="1:9" ht="12.75">
      <c r="A63" s="17">
        <f>IF('Výsledková listina'!D63&lt;&gt;"",A62+1,"")</f>
      </c>
      <c r="B63" s="87"/>
      <c r="C63" s="25"/>
      <c r="D63" s="25"/>
      <c r="E63" s="19"/>
      <c r="F63" s="19"/>
      <c r="G63" s="19"/>
      <c r="H63" s="19"/>
      <c r="I63" s="26"/>
    </row>
    <row r="64" spans="1:9" ht="12.75">
      <c r="A64" s="17">
        <f>IF('Výsledková listina'!D64&lt;&gt;"",A63+1,"")</f>
      </c>
      <c r="B64" s="87"/>
      <c r="C64" s="25"/>
      <c r="D64" s="25"/>
      <c r="E64" s="19"/>
      <c r="F64" s="19"/>
      <c r="G64" s="19"/>
      <c r="H64" s="19"/>
      <c r="I64" s="26"/>
    </row>
    <row r="65" spans="1:9" ht="12.75">
      <c r="A65" s="17">
        <f>IF('Výsledková listina'!D65&lt;&gt;"",A64+1,"")</f>
      </c>
      <c r="B65" s="88"/>
      <c r="C65" s="25"/>
      <c r="D65" s="25"/>
      <c r="E65" s="19"/>
      <c r="F65" s="19"/>
      <c r="G65" s="19"/>
      <c r="H65" s="19"/>
      <c r="I65" s="26"/>
    </row>
    <row r="66" spans="1:9" ht="12.75">
      <c r="A66" s="17">
        <f>IF('Výsledková listina'!D66&lt;&gt;"",A65+1,"")</f>
      </c>
      <c r="B66" s="87"/>
      <c r="C66" s="25"/>
      <c r="D66" s="25"/>
      <c r="E66" s="19"/>
      <c r="F66" s="19"/>
      <c r="G66" s="19"/>
      <c r="H66" s="19"/>
      <c r="I66" s="26"/>
    </row>
    <row r="67" spans="1:9" ht="12.75">
      <c r="A67" s="17">
        <f>IF('Výsledková listina'!D67&lt;&gt;"",A66+1,"")</f>
      </c>
      <c r="B67" s="88"/>
      <c r="C67" s="25"/>
      <c r="D67" s="25"/>
      <c r="E67" s="19"/>
      <c r="F67" s="19"/>
      <c r="G67" s="19"/>
      <c r="H67" s="19"/>
      <c r="I67" s="26"/>
    </row>
    <row r="68" spans="1:9" ht="12.75">
      <c r="A68" s="17">
        <f>IF('Výsledková listina'!D68&lt;&gt;"",A67+1,"")</f>
      </c>
      <c r="B68" s="88"/>
      <c r="C68" s="25"/>
      <c r="D68" s="25"/>
      <c r="E68" s="19"/>
      <c r="F68" s="19"/>
      <c r="G68" s="19"/>
      <c r="H68" s="19"/>
      <c r="I68" s="26"/>
    </row>
    <row r="69" spans="1:9" ht="12.75">
      <c r="A69" s="17">
        <f>IF('Výsledková listina'!D69&lt;&gt;"",A68+1,"")</f>
      </c>
      <c r="B69" s="87"/>
      <c r="C69" s="25"/>
      <c r="D69" s="25"/>
      <c r="E69" s="19"/>
      <c r="F69" s="19"/>
      <c r="G69" s="19"/>
      <c r="H69" s="19"/>
      <c r="I69" s="26"/>
    </row>
    <row r="70" spans="1:9" ht="12.75">
      <c r="A70" s="17">
        <f>IF('Výsledková listina'!D70&lt;&gt;"",A69+1,"")</f>
      </c>
      <c r="B70" s="88"/>
      <c r="C70" s="25"/>
      <c r="D70" s="25"/>
      <c r="E70" s="19"/>
      <c r="F70" s="19"/>
      <c r="G70" s="19"/>
      <c r="H70" s="19"/>
      <c r="I70" s="26"/>
    </row>
    <row r="71" spans="1:9" ht="12.75">
      <c r="A71" s="17">
        <f>IF('Výsledková listina'!D71&lt;&gt;"",A70+1,"")</f>
      </c>
      <c r="B71" s="87"/>
      <c r="C71" s="25"/>
      <c r="D71" s="25"/>
      <c r="E71" s="19"/>
      <c r="F71" s="19"/>
      <c r="G71" s="19"/>
      <c r="H71" s="19"/>
      <c r="I71" s="26"/>
    </row>
    <row r="72" spans="1:9" ht="12.75">
      <c r="A72" s="17">
        <f>IF('Výsledková listina'!D72&lt;&gt;"",A71+1,"")</f>
      </c>
      <c r="B72" s="87"/>
      <c r="C72" s="25"/>
      <c r="D72" s="25"/>
      <c r="E72" s="19"/>
      <c r="F72" s="19"/>
      <c r="G72" s="19"/>
      <c r="H72" s="19"/>
      <c r="I72" s="26"/>
    </row>
    <row r="73" spans="1:9" ht="12.75">
      <c r="A73" s="17">
        <f>IF('Výsledková listina'!D73&lt;&gt;"",A72+1,"")</f>
      </c>
      <c r="B73" s="88"/>
      <c r="C73" s="25">
        <f>'Startovní listina'!G73</f>
      </c>
      <c r="D73" s="25">
        <f>'Startovní listina'!B73</f>
      </c>
      <c r="E73" s="19">
        <f>'Startovní listina'!C73</f>
      </c>
      <c r="F73" s="19">
        <f>'Startovní listina'!D73</f>
      </c>
      <c r="G73" s="19">
        <f>'Startovní listina'!E73</f>
      </c>
      <c r="H73" s="19">
        <f>'Startovní listina'!F73</f>
      </c>
      <c r="I73" s="26"/>
    </row>
    <row r="74" spans="1:9" ht="12.75">
      <c r="A74" s="17">
        <f>IF('Výsledková listina'!D74&lt;&gt;"",A73+1,"")</f>
      </c>
      <c r="B74" s="88"/>
      <c r="C74" s="25">
        <f>'Startovní listina'!G74</f>
      </c>
      <c r="D74" s="25">
        <f>'Startovní listina'!B74</f>
      </c>
      <c r="E74" s="19">
        <f>'Startovní listina'!C74</f>
      </c>
      <c r="F74" s="19">
        <f>'Startovní listina'!D74</f>
      </c>
      <c r="G74" s="19">
        <f>'Startovní listina'!E74</f>
      </c>
      <c r="H74" s="19">
        <f>'Startovní listina'!F74</f>
      </c>
      <c r="I74" s="26"/>
    </row>
    <row r="75" spans="1:9" ht="12.75">
      <c r="A75" s="17">
        <f>IF('Výsledková listina'!D75&lt;&gt;"",A74+1,"")</f>
      </c>
      <c r="B75" s="88"/>
      <c r="C75" s="25">
        <f>'Startovní listina'!G75</f>
      </c>
      <c r="D75" s="25">
        <f>'Startovní listina'!B75</f>
      </c>
      <c r="E75" s="19">
        <f>'Startovní listina'!C75</f>
      </c>
      <c r="F75" s="19">
        <f>'Startovní listina'!D75</f>
      </c>
      <c r="G75" s="19">
        <f>'Startovní listina'!E75</f>
      </c>
      <c r="H75" s="19">
        <f>'Startovní listina'!F75</f>
      </c>
      <c r="I75" s="26"/>
    </row>
    <row r="76" spans="1:9" ht="12.75">
      <c r="A76" s="17">
        <f>IF('Výsledková listina'!D76&lt;&gt;"",A75+1,"")</f>
      </c>
      <c r="B76" s="88"/>
      <c r="C76" s="25">
        <f>'Startovní listina'!G76</f>
      </c>
      <c r="D76" s="25">
        <f>'Startovní listina'!B76</f>
      </c>
      <c r="E76" s="19">
        <f>'Startovní listina'!C76</f>
      </c>
      <c r="F76" s="19">
        <f>'Startovní listina'!D76</f>
      </c>
      <c r="G76" s="19">
        <f>'Startovní listina'!E76</f>
      </c>
      <c r="H76" s="19">
        <f>'Startovní listina'!F76</f>
      </c>
      <c r="I76" s="26"/>
    </row>
    <row r="77" spans="1:9" ht="12.75">
      <c r="A77" s="17">
        <f>IF('Výsledková listina'!D77&lt;&gt;"",A76+1,"")</f>
      </c>
      <c r="B77" s="88"/>
      <c r="C77" s="25">
        <f>'Startovní listina'!G77</f>
      </c>
      <c r="D77" s="25">
        <f>'Startovní listina'!B77</f>
      </c>
      <c r="E77" s="19">
        <f>'Startovní listina'!C77</f>
      </c>
      <c r="F77" s="19">
        <f>'Startovní listina'!D77</f>
      </c>
      <c r="G77" s="19">
        <f>'Startovní listina'!E77</f>
      </c>
      <c r="H77" s="19">
        <f>'Startovní listina'!F77</f>
      </c>
      <c r="I77" s="26"/>
    </row>
    <row r="78" spans="1:9" ht="12.75">
      <c r="A78" s="17">
        <f>IF('Výsledková listina'!D78&lt;&gt;"",A77+1,"")</f>
      </c>
      <c r="B78" s="88"/>
      <c r="C78" s="25">
        <f>'Startovní listina'!G78</f>
      </c>
      <c r="D78" s="25">
        <f>'Startovní listina'!B78</f>
      </c>
      <c r="E78" s="19">
        <f>'Startovní listina'!C78</f>
      </c>
      <c r="F78" s="19">
        <f>'Startovní listina'!D78</f>
      </c>
      <c r="G78" s="19">
        <f>'Startovní listina'!E78</f>
      </c>
      <c r="H78" s="19">
        <f>'Startovní listina'!F78</f>
      </c>
      <c r="I78" s="26"/>
    </row>
    <row r="79" spans="1:9" ht="12.75">
      <c r="A79" s="17">
        <f>IF('Výsledková listina'!D79&lt;&gt;"",A78+1,"")</f>
      </c>
      <c r="B79" s="88"/>
      <c r="C79" s="25">
        <f>'Startovní listina'!G79</f>
      </c>
      <c r="D79" s="25">
        <f>'Startovní listina'!B79</f>
      </c>
      <c r="E79" s="19">
        <f>'Startovní listina'!C79</f>
      </c>
      <c r="F79" s="19">
        <f>'Startovní listina'!D79</f>
      </c>
      <c r="G79" s="19">
        <f>'Startovní listina'!E79</f>
      </c>
      <c r="H79" s="19">
        <f>'Startovní listina'!F79</f>
      </c>
      <c r="I79" s="26"/>
    </row>
    <row r="80" spans="1:9" ht="12.75">
      <c r="A80" s="17">
        <f>IF('Výsledková listina'!D80&lt;&gt;"",A79+1,"")</f>
      </c>
      <c r="B80" s="88"/>
      <c r="C80" s="25">
        <f>'Startovní listina'!G80</f>
      </c>
      <c r="D80" s="25">
        <f>'Startovní listina'!B80</f>
      </c>
      <c r="E80" s="19">
        <f>'Startovní listina'!C80</f>
      </c>
      <c r="F80" s="19">
        <f>'Startovní listina'!D80</f>
      </c>
      <c r="G80" s="19">
        <f>'Startovní listina'!E80</f>
      </c>
      <c r="H80" s="19">
        <f>'Startovní listina'!F80</f>
      </c>
      <c r="I80" s="26"/>
    </row>
    <row r="81" spans="1:9" ht="12.75">
      <c r="A81" s="17">
        <f>IF('Výsledková listina'!D81&lt;&gt;"",A80+1,"")</f>
      </c>
      <c r="B81" s="88"/>
      <c r="C81" s="25">
        <f>'Startovní listina'!G81</f>
      </c>
      <c r="D81" s="25">
        <f>'Startovní listina'!B81</f>
      </c>
      <c r="E81" s="19">
        <f>'Startovní listina'!C81</f>
      </c>
      <c r="F81" s="19">
        <f>'Startovní listina'!D81</f>
      </c>
      <c r="G81" s="19">
        <f>'Startovní listina'!E81</f>
      </c>
      <c r="H81" s="19">
        <f>'Startovní listina'!F81</f>
      </c>
      <c r="I81" s="26"/>
    </row>
    <row r="82" spans="1:9" ht="12.75">
      <c r="A82" s="17">
        <f>IF('Výsledková listina'!D82&lt;&gt;"",A81+1,"")</f>
      </c>
      <c r="B82" s="88"/>
      <c r="C82" s="25">
        <f>'Startovní listina'!G82</f>
      </c>
      <c r="D82" s="25">
        <f>'Startovní listina'!B82</f>
      </c>
      <c r="E82" s="19">
        <f>'Startovní listina'!C82</f>
      </c>
      <c r="F82" s="19">
        <f>'Startovní listina'!D82</f>
      </c>
      <c r="G82" s="19">
        <f>'Startovní listina'!E82</f>
      </c>
      <c r="H82" s="19">
        <f>'Startovní listina'!F82</f>
      </c>
      <c r="I82" s="26"/>
    </row>
    <row r="83" spans="1:9" ht="12.75">
      <c r="A83" s="17">
        <f>IF('Výsledková listina'!D83&lt;&gt;"",A82+1,"")</f>
      </c>
      <c r="B83" s="18"/>
      <c r="C83" s="25">
        <f>'Startovní listina'!G83</f>
      </c>
      <c r="D83" s="25">
        <f>'Startovní listina'!B83</f>
      </c>
      <c r="E83" s="19">
        <f>'Startovní listina'!C83</f>
      </c>
      <c r="F83" s="19">
        <f>'Startovní listina'!D83</f>
      </c>
      <c r="G83" s="19">
        <f>'Startovní listina'!E83</f>
      </c>
      <c r="H83" s="19">
        <f>'Startovní listina'!F83</f>
      </c>
      <c r="I83" s="26"/>
    </row>
    <row r="84" spans="1:9" ht="12.75">
      <c r="A84" s="17">
        <f>IF('Výsledková listina'!D84&lt;&gt;"",A83+1,"")</f>
      </c>
      <c r="B84" s="18"/>
      <c r="C84" s="25">
        <f>'Startovní listina'!G84</f>
      </c>
      <c r="D84" s="25">
        <f>'Startovní listina'!B84</f>
      </c>
      <c r="E84" s="19">
        <f>'Startovní listina'!C84</f>
      </c>
      <c r="F84" s="19">
        <f>'Startovní listina'!D84</f>
      </c>
      <c r="G84" s="19">
        <f>'Startovní listina'!E84</f>
      </c>
      <c r="H84" s="19">
        <f>'Startovní listina'!F84</f>
      </c>
      <c r="I84" s="26"/>
    </row>
    <row r="85" spans="1:9" ht="12.75">
      <c r="A85" s="17">
        <f>IF('Výsledková listina'!D85&lt;&gt;"",A84+1,"")</f>
      </c>
      <c r="B85" s="18"/>
      <c r="C85" s="25">
        <f>'Startovní listina'!G85</f>
      </c>
      <c r="D85" s="25">
        <f>'Startovní listina'!B85</f>
      </c>
      <c r="E85" s="19">
        <f>'Startovní listina'!C85</f>
      </c>
      <c r="F85" s="19">
        <f>'Startovní listina'!D85</f>
      </c>
      <c r="G85" s="19">
        <f>'Startovní listina'!E85</f>
      </c>
      <c r="H85" s="19">
        <f>'Startovní listina'!F85</f>
      </c>
      <c r="I85" s="26"/>
    </row>
    <row r="86" spans="1:9" ht="12.75">
      <c r="A86" s="17">
        <f>IF('Výsledková listina'!D86&lt;&gt;"",A85+1,"")</f>
      </c>
      <c r="B86" s="18"/>
      <c r="C86" s="25">
        <f>'Startovní listina'!G86</f>
      </c>
      <c r="D86" s="25">
        <f>'Startovní listina'!B86</f>
      </c>
      <c r="E86" s="19">
        <f>'Startovní listina'!C86</f>
      </c>
      <c r="F86" s="19">
        <f>'Startovní listina'!D86</f>
      </c>
      <c r="G86" s="19">
        <f>'Startovní listina'!E86</f>
      </c>
      <c r="H86" s="19">
        <f>'Startovní listina'!F86</f>
      </c>
      <c r="I86" s="26"/>
    </row>
    <row r="87" spans="1:9" ht="12.75">
      <c r="A87" s="17">
        <f>IF('Výsledková listina'!D87&lt;&gt;"",A86+1,"")</f>
      </c>
      <c r="B87" s="18"/>
      <c r="C87" s="25">
        <f>'Startovní listina'!G87</f>
      </c>
      <c r="D87" s="25">
        <f>'Startovní listina'!B87</f>
      </c>
      <c r="E87" s="19">
        <f>'Startovní listina'!C87</f>
      </c>
      <c r="F87" s="19">
        <f>'Startovní listina'!D87</f>
      </c>
      <c r="G87" s="19">
        <f>'Startovní listina'!E87</f>
      </c>
      <c r="H87" s="19">
        <f>'Startovní listina'!F87</f>
      </c>
      <c r="I87" s="26"/>
    </row>
    <row r="88" spans="1:9" ht="12.75">
      <c r="A88" s="17">
        <f>IF('Výsledková listina'!D88&lt;&gt;"",A87+1,"")</f>
      </c>
      <c r="B88" s="18"/>
      <c r="C88" s="25">
        <f>'Startovní listina'!G88</f>
      </c>
      <c r="D88" s="25">
        <f>'Startovní listina'!B88</f>
      </c>
      <c r="E88" s="19">
        <f>'Startovní listina'!C88</f>
      </c>
      <c r="F88" s="19">
        <f>'Startovní listina'!D88</f>
      </c>
      <c r="G88" s="19">
        <f>'Startovní listina'!E88</f>
      </c>
      <c r="H88" s="19">
        <f>'Startovní listina'!F88</f>
      </c>
      <c r="I88" s="26"/>
    </row>
    <row r="89" spans="1:9" ht="12.75">
      <c r="A89" s="17">
        <f>IF('Výsledková listina'!D89&lt;&gt;"",A88+1,"")</f>
      </c>
      <c r="B89" s="18"/>
      <c r="C89" s="25">
        <f>'Startovní listina'!G89</f>
      </c>
      <c r="D89" s="25">
        <f>'Startovní listina'!B89</f>
      </c>
      <c r="E89" s="19">
        <f>'Startovní listina'!C89</f>
      </c>
      <c r="F89" s="19">
        <f>'Startovní listina'!D89</f>
      </c>
      <c r="G89" s="19">
        <f>'Startovní listina'!E89</f>
      </c>
      <c r="H89" s="19">
        <f>'Startovní listina'!F89</f>
      </c>
      <c r="I89" s="26"/>
    </row>
    <row r="90" spans="1:9" ht="12.75">
      <c r="A90" s="17">
        <f>IF('Výsledková listina'!D90&lt;&gt;"",A89+1,"")</f>
      </c>
      <c r="B90" s="18"/>
      <c r="C90" s="25">
        <f>'Startovní listina'!G90</f>
      </c>
      <c r="D90" s="25">
        <f>'Startovní listina'!B90</f>
      </c>
      <c r="E90" s="19">
        <f>'Startovní listina'!C90</f>
      </c>
      <c r="F90" s="19">
        <f>'Startovní listina'!D90</f>
      </c>
      <c r="G90" s="19">
        <f>'Startovní listina'!E90</f>
      </c>
      <c r="H90" s="19">
        <f>'Startovní listina'!F90</f>
      </c>
      <c r="I90" s="26"/>
    </row>
    <row r="91" spans="1:9" ht="12.75">
      <c r="A91" s="17">
        <f>IF('Výsledková listina'!D91&lt;&gt;"",A90+1,"")</f>
      </c>
      <c r="B91" s="18"/>
      <c r="C91" s="25">
        <f>'Startovní listina'!G91</f>
      </c>
      <c r="D91" s="25">
        <f>'Startovní listina'!B91</f>
      </c>
      <c r="E91" s="19">
        <f>'Startovní listina'!C91</f>
      </c>
      <c r="F91" s="19">
        <f>'Startovní listina'!D91</f>
      </c>
      <c r="G91" s="19">
        <f>'Startovní listina'!E91</f>
      </c>
      <c r="H91" s="19">
        <f>'Startovní listina'!F91</f>
      </c>
      <c r="I91" s="26"/>
    </row>
    <row r="92" spans="1:9" ht="12.75">
      <c r="A92" s="17">
        <f>IF('Výsledková listina'!D92&lt;&gt;"",A91+1,"")</f>
      </c>
      <c r="B92" s="18"/>
      <c r="C92" s="25">
        <f>'Startovní listina'!G92</f>
      </c>
      <c r="D92" s="25">
        <f>'Startovní listina'!B92</f>
      </c>
      <c r="E92" s="19">
        <f>'Startovní listina'!C92</f>
      </c>
      <c r="F92" s="19">
        <f>'Startovní listina'!D92</f>
      </c>
      <c r="G92" s="19">
        <f>'Startovní listina'!E92</f>
      </c>
      <c r="H92" s="19">
        <f>'Startovní listina'!F92</f>
      </c>
      <c r="I92" s="26"/>
    </row>
    <row r="93" spans="1:9" ht="12.75">
      <c r="A93" s="17">
        <f>IF('Výsledková listina'!D93&lt;&gt;"",A92+1,"")</f>
      </c>
      <c r="B93" s="18"/>
      <c r="C93" s="25">
        <f>'Startovní listina'!G93</f>
      </c>
      <c r="D93" s="25">
        <f>'Startovní listina'!B93</f>
      </c>
      <c r="E93" s="19">
        <f>'Startovní listina'!C93</f>
      </c>
      <c r="F93" s="19">
        <f>'Startovní listina'!D93</f>
      </c>
      <c r="G93" s="19">
        <f>'Startovní listina'!E93</f>
      </c>
      <c r="H93" s="19">
        <f>'Startovní listina'!F93</f>
      </c>
      <c r="I93" s="26"/>
    </row>
    <row r="94" spans="1:9" ht="12.75">
      <c r="A94" s="17">
        <f>IF('Výsledková listina'!D94&lt;&gt;"",A93+1,"")</f>
      </c>
      <c r="B94" s="18"/>
      <c r="C94" s="25">
        <f>'Startovní listina'!G94</f>
      </c>
      <c r="D94" s="25">
        <f>'Startovní listina'!B94</f>
      </c>
      <c r="E94" s="19">
        <f>'Startovní listina'!C94</f>
      </c>
      <c r="F94" s="19">
        <f>'Startovní listina'!D94</f>
      </c>
      <c r="G94" s="19">
        <f>'Startovní listina'!E94</f>
      </c>
      <c r="H94" s="19">
        <f>'Startovní listina'!F94</f>
      </c>
      <c r="I94" s="26"/>
    </row>
    <row r="95" spans="1:9" ht="12.75">
      <c r="A95" s="17">
        <f>IF('Výsledková listina'!D95&lt;&gt;"",A94+1,"")</f>
      </c>
      <c r="B95" s="18"/>
      <c r="C95" s="25">
        <f>'Startovní listina'!G95</f>
      </c>
      <c r="D95" s="25">
        <f>'Startovní listina'!B95</f>
      </c>
      <c r="E95" s="19">
        <f>'Startovní listina'!C95</f>
      </c>
      <c r="F95" s="19">
        <f>'Startovní listina'!D95</f>
      </c>
      <c r="G95" s="19">
        <f>'Startovní listina'!E95</f>
      </c>
      <c r="H95" s="19">
        <f>'Startovní listina'!F95</f>
      </c>
      <c r="I95" s="26"/>
    </row>
    <row r="96" spans="1:9" ht="12.75">
      <c r="A96" s="17">
        <f>IF('Výsledková listina'!D96&lt;&gt;"",A95+1,"")</f>
      </c>
      <c r="B96" s="18"/>
      <c r="C96" s="25">
        <f>'Startovní listina'!G96</f>
      </c>
      <c r="D96" s="25">
        <f>'Startovní listina'!B96</f>
      </c>
      <c r="E96" s="19">
        <f>'Startovní listina'!C96</f>
      </c>
      <c r="F96" s="19">
        <f>'Startovní listina'!D96</f>
      </c>
      <c r="G96" s="19">
        <f>'Startovní listina'!E96</f>
      </c>
      <c r="H96" s="19">
        <f>'Startovní listina'!F96</f>
      </c>
      <c r="I96" s="26"/>
    </row>
    <row r="97" spans="1:9" ht="12.75">
      <c r="A97" s="17">
        <f>IF('Výsledková listina'!D97&lt;&gt;"",A96+1,"")</f>
      </c>
      <c r="B97" s="18"/>
      <c r="C97" s="25">
        <f>'Startovní listina'!G97</f>
      </c>
      <c r="D97" s="25">
        <f>'Startovní listina'!B97</f>
      </c>
      <c r="E97" s="19">
        <f>'Startovní listina'!C97</f>
      </c>
      <c r="F97" s="19">
        <f>'Startovní listina'!D97</f>
      </c>
      <c r="G97" s="19">
        <f>'Startovní listina'!E97</f>
      </c>
      <c r="H97" s="19">
        <f>'Startovní listina'!F97</f>
      </c>
      <c r="I97" s="26"/>
    </row>
    <row r="98" spans="1:9" ht="12.75">
      <c r="A98" s="17">
        <f>IF('Výsledková listina'!D98&lt;&gt;"",A97+1,"")</f>
      </c>
      <c r="B98" s="18"/>
      <c r="C98" s="25">
        <f>'Startovní listina'!G98</f>
      </c>
      <c r="D98" s="25">
        <f>'Startovní listina'!B98</f>
      </c>
      <c r="E98" s="19">
        <f>'Startovní listina'!C98</f>
      </c>
      <c r="F98" s="19">
        <f>'Startovní listina'!D98</f>
      </c>
      <c r="G98" s="19">
        <f>'Startovní listina'!E98</f>
      </c>
      <c r="H98" s="19">
        <f>'Startovní listina'!F98</f>
      </c>
      <c r="I98" s="26"/>
    </row>
    <row r="99" spans="1:9" ht="12.75">
      <c r="A99" s="17">
        <f>IF('Výsledková listina'!D99&lt;&gt;"",A98+1,"")</f>
      </c>
      <c r="B99" s="18"/>
      <c r="C99" s="25">
        <f>'Startovní listina'!G99</f>
      </c>
      <c r="D99" s="25">
        <f>'Startovní listina'!B99</f>
      </c>
      <c r="E99" s="19">
        <f>'Startovní listina'!C99</f>
      </c>
      <c r="F99" s="19">
        <f>'Startovní listina'!D99</f>
      </c>
      <c r="G99" s="19">
        <f>'Startovní listina'!E99</f>
      </c>
      <c r="H99" s="19">
        <f>'Startovní listina'!F99</f>
      </c>
      <c r="I99" s="26"/>
    </row>
    <row r="100" spans="1:9" ht="12.75">
      <c r="A100" s="17">
        <f>IF('Výsledková listina'!D100&lt;&gt;"",A99+1,"")</f>
      </c>
      <c r="B100" s="18"/>
      <c r="C100" s="25">
        <f>'Startovní listina'!G100</f>
      </c>
      <c r="D100" s="25">
        <f>'Startovní listina'!B100</f>
      </c>
      <c r="E100" s="19">
        <f>'Startovní listina'!C100</f>
      </c>
      <c r="F100" s="19">
        <f>'Startovní listina'!D100</f>
      </c>
      <c r="G100" s="19">
        <f>'Startovní listina'!E100</f>
      </c>
      <c r="H100" s="19">
        <f>'Startovní listina'!F100</f>
      </c>
      <c r="I100" s="26"/>
    </row>
    <row r="101" spans="1:9" ht="12.75">
      <c r="A101" s="17">
        <f>IF('Výsledková listina'!D101&lt;&gt;"",A100+1,"")</f>
      </c>
      <c r="B101" s="18"/>
      <c r="C101" s="25">
        <f>'Startovní listina'!G101</f>
      </c>
      <c r="D101" s="25">
        <f>'Startovní listina'!B101</f>
      </c>
      <c r="E101" s="19">
        <f>'Startovní listina'!C101</f>
      </c>
      <c r="F101" s="19">
        <f>'Startovní listina'!D101</f>
      </c>
      <c r="G101" s="19">
        <f>'Startovní listina'!E101</f>
      </c>
      <c r="H101" s="19">
        <f>'Startovní listina'!F101</f>
      </c>
      <c r="I101" s="26"/>
    </row>
    <row r="102" spans="1:9" ht="12.75">
      <c r="A102" s="17">
        <f>IF('Výsledková listina'!D102&lt;&gt;"",A101+1,"")</f>
      </c>
      <c r="B102" s="18"/>
      <c r="C102" s="25">
        <f>'Startovní listina'!G102</f>
      </c>
      <c r="D102" s="25">
        <f>'Startovní listina'!B102</f>
      </c>
      <c r="E102" s="19">
        <f>'Startovní listina'!C102</f>
      </c>
      <c r="F102" s="19">
        <f>'Startovní listina'!D102</f>
      </c>
      <c r="G102" s="19">
        <f>'Startovní listina'!E102</f>
      </c>
      <c r="H102" s="19">
        <f>'Startovní listina'!F102</f>
      </c>
      <c r="I102" s="26"/>
    </row>
    <row r="103" spans="1:9" ht="12.75">
      <c r="A103" s="17">
        <f>IF('Výsledková listina'!D103&lt;&gt;"",A102+1,"")</f>
      </c>
      <c r="B103" s="18"/>
      <c r="C103" s="25">
        <f>'Startovní listina'!G103</f>
      </c>
      <c r="D103" s="25">
        <f>'Startovní listina'!B103</f>
      </c>
      <c r="E103" s="19">
        <f>'Startovní listina'!C103</f>
      </c>
      <c r="F103" s="19">
        <f>'Startovní listina'!D103</f>
      </c>
      <c r="G103" s="19">
        <f>'Startovní listina'!E103</f>
      </c>
      <c r="H103" s="19">
        <f>'Startovní listina'!F103</f>
      </c>
      <c r="I103" s="26"/>
    </row>
    <row r="104" spans="1:9" ht="12.75">
      <c r="A104" s="17">
        <f>IF('Výsledková listina'!D104&lt;&gt;"",A103+1,"")</f>
      </c>
      <c r="B104" s="18"/>
      <c r="C104" s="25">
        <f>'Startovní listina'!G104</f>
      </c>
      <c r="D104" s="25">
        <f>'Startovní listina'!B104</f>
      </c>
      <c r="E104" s="19">
        <f>'Startovní listina'!C104</f>
      </c>
      <c r="F104" s="19">
        <f>'Startovní listina'!D104</f>
      </c>
      <c r="G104" s="19">
        <f>'Startovní listina'!E104</f>
      </c>
      <c r="H104" s="19">
        <f>'Startovní listina'!F104</f>
      </c>
      <c r="I104" s="26"/>
    </row>
    <row r="105" spans="1:9" ht="12.75">
      <c r="A105" s="17">
        <f>IF('Výsledková listina'!D105&lt;&gt;"",A104+1,"")</f>
      </c>
      <c r="B105" s="18"/>
      <c r="C105" s="25">
        <f>'Startovní listina'!G105</f>
      </c>
      <c r="D105" s="25">
        <f>'Startovní listina'!B105</f>
      </c>
      <c r="E105" s="19">
        <f>'Startovní listina'!C105</f>
      </c>
      <c r="F105" s="19">
        <f>'Startovní listina'!D105</f>
      </c>
      <c r="G105" s="19">
        <f>'Startovní listina'!E105</f>
      </c>
      <c r="H105" s="19">
        <f>'Startovní listina'!F105</f>
      </c>
      <c r="I105" s="26"/>
    </row>
    <row r="106" spans="1:9" ht="12.75">
      <c r="A106" s="17">
        <f>IF('Výsledková listina'!D106&lt;&gt;"",A105+1,"")</f>
      </c>
      <c r="B106" s="18"/>
      <c r="C106" s="25">
        <f>'Startovní listina'!G106</f>
      </c>
      <c r="D106" s="25">
        <f>'Startovní listina'!B106</f>
      </c>
      <c r="E106" s="19">
        <f>'Startovní listina'!C106</f>
      </c>
      <c r="F106" s="19">
        <f>'Startovní listina'!D106</f>
      </c>
      <c r="G106" s="19">
        <f>'Startovní listina'!E106</f>
      </c>
      <c r="H106" s="19">
        <f>'Startovní listina'!F106</f>
      </c>
      <c r="I106" s="26"/>
    </row>
    <row r="107" spans="1:9" ht="12.75">
      <c r="A107" s="17">
        <f>IF('Výsledková listina'!D107&lt;&gt;"",A106+1,"")</f>
      </c>
      <c r="B107" s="18"/>
      <c r="C107" s="25">
        <f>'Startovní listina'!G107</f>
      </c>
      <c r="D107" s="25">
        <f>'Startovní listina'!B107</f>
      </c>
      <c r="E107" s="19">
        <f>'Startovní listina'!C107</f>
      </c>
      <c r="F107" s="19">
        <f>'Startovní listina'!D107</f>
      </c>
      <c r="G107" s="19">
        <f>'Startovní listina'!E107</f>
      </c>
      <c r="H107" s="19">
        <f>'Startovní listina'!F107</f>
      </c>
      <c r="I107" s="26"/>
    </row>
    <row r="108" spans="1:9" ht="12.75">
      <c r="A108" s="17">
        <f>IF('Výsledková listina'!D108&lt;&gt;"",A107+1,"")</f>
      </c>
      <c r="B108" s="18"/>
      <c r="C108" s="25">
        <f>'Startovní listina'!G108</f>
      </c>
      <c r="D108" s="25">
        <f>'Startovní listina'!B108</f>
      </c>
      <c r="E108" s="19">
        <f>'Startovní listina'!C108</f>
      </c>
      <c r="F108" s="19">
        <f>'Startovní listina'!D108</f>
      </c>
      <c r="G108" s="19">
        <f>'Startovní listina'!E108</f>
      </c>
      <c r="H108" s="19">
        <f>'Startovní listina'!F108</f>
      </c>
      <c r="I108" s="26"/>
    </row>
    <row r="109" spans="1:9" ht="12.75">
      <c r="A109" s="17">
        <f>IF('Výsledková listina'!D109&lt;&gt;"",A108+1,"")</f>
      </c>
      <c r="B109" s="18"/>
      <c r="C109" s="25">
        <f>'Startovní listina'!G109</f>
      </c>
      <c r="D109" s="25">
        <f>'Startovní listina'!B109</f>
      </c>
      <c r="E109" s="19">
        <f>'Startovní listina'!C109</f>
      </c>
      <c r="F109" s="19">
        <f>'Startovní listina'!D109</f>
      </c>
      <c r="G109" s="19">
        <f>'Startovní listina'!E109</f>
      </c>
      <c r="H109" s="19">
        <f>'Startovní listina'!F109</f>
      </c>
      <c r="I109" s="26"/>
    </row>
    <row r="110" spans="1:9" ht="12.75">
      <c r="A110" s="17">
        <f>IF('Výsledková listina'!D110&lt;&gt;"",A109+1,"")</f>
      </c>
      <c r="B110" s="18"/>
      <c r="C110" s="25">
        <f>'Startovní listina'!G110</f>
      </c>
      <c r="D110" s="25">
        <f>'Startovní listina'!B110</f>
      </c>
      <c r="E110" s="19">
        <f>'Startovní listina'!C110</f>
      </c>
      <c r="F110" s="19">
        <f>'Startovní listina'!D110</f>
      </c>
      <c r="G110" s="19">
        <f>'Startovní listina'!E110</f>
      </c>
      <c r="H110" s="19">
        <f>'Startovní listina'!F110</f>
      </c>
      <c r="I110" s="26"/>
    </row>
    <row r="111" spans="1:9" ht="12.75">
      <c r="A111" s="17">
        <f>IF('Výsledková listina'!D111&lt;&gt;"",A110+1,"")</f>
      </c>
      <c r="B111" s="18"/>
      <c r="C111" s="25">
        <f>'Startovní listina'!G111</f>
      </c>
      <c r="D111" s="25">
        <f>'Startovní listina'!B111</f>
      </c>
      <c r="E111" s="19">
        <f>'Startovní listina'!C111</f>
      </c>
      <c r="F111" s="19">
        <f>'Startovní listina'!D111</f>
      </c>
      <c r="G111" s="19">
        <f>'Startovní listina'!E111</f>
      </c>
      <c r="H111" s="19">
        <f>'Startovní listina'!F111</f>
      </c>
      <c r="I111" s="26"/>
    </row>
    <row r="112" spans="1:9" ht="12.75">
      <c r="A112" s="17">
        <f>IF('Výsledková listina'!D112&lt;&gt;"",A111+1,"")</f>
      </c>
      <c r="B112" s="18"/>
      <c r="C112" s="25">
        <f>'Startovní listina'!G112</f>
      </c>
      <c r="D112" s="25">
        <f>'Startovní listina'!B112</f>
      </c>
      <c r="E112" s="19">
        <f>'Startovní listina'!C112</f>
      </c>
      <c r="F112" s="19">
        <f>'Startovní listina'!D112</f>
      </c>
      <c r="G112" s="19">
        <f>'Startovní listina'!E112</f>
      </c>
      <c r="H112" s="19">
        <f>'Startovní listina'!F112</f>
      </c>
      <c r="I112" s="26"/>
    </row>
    <row r="113" spans="1:9" ht="12.75">
      <c r="A113" s="17">
        <f>IF('Výsledková listina'!D113&lt;&gt;"",A112+1,"")</f>
      </c>
      <c r="B113" s="18"/>
      <c r="C113" s="25">
        <f>'Startovní listina'!G113</f>
      </c>
      <c r="D113" s="25">
        <f>'Startovní listina'!B113</f>
      </c>
      <c r="E113" s="19">
        <f>'Startovní listina'!C113</f>
      </c>
      <c r="F113" s="19">
        <f>'Startovní listina'!D113</f>
      </c>
      <c r="G113" s="19">
        <f>'Startovní listina'!E113</f>
      </c>
      <c r="H113" s="19">
        <f>'Startovní listina'!F113</f>
      </c>
      <c r="I113" s="26"/>
    </row>
    <row r="114" spans="1:9" ht="12.75">
      <c r="A114" s="17">
        <f>IF('Výsledková listina'!D114&lt;&gt;"",A113+1,"")</f>
      </c>
      <c r="B114" s="18"/>
      <c r="C114" s="25">
        <f>'Startovní listina'!G114</f>
      </c>
      <c r="D114" s="25">
        <f>'Startovní listina'!B114</f>
      </c>
      <c r="E114" s="19">
        <f>'Startovní listina'!C114</f>
      </c>
      <c r="F114" s="19">
        <f>'Startovní listina'!D114</f>
      </c>
      <c r="G114" s="19">
        <f>'Startovní listina'!E114</f>
      </c>
      <c r="H114" s="19">
        <f>'Startovní listina'!F114</f>
      </c>
      <c r="I114" s="26"/>
    </row>
    <row r="115" spans="1:9" ht="12.75">
      <c r="A115" s="17">
        <f>IF('Výsledková listina'!D115&lt;&gt;"",A114+1,"")</f>
      </c>
      <c r="B115" s="18"/>
      <c r="C115" s="25">
        <f>'Startovní listina'!G115</f>
      </c>
      <c r="D115" s="25">
        <f>'Startovní listina'!B115</f>
      </c>
      <c r="E115" s="19">
        <f>'Startovní listina'!C115</f>
      </c>
      <c r="F115" s="19">
        <f>'Startovní listina'!D115</f>
      </c>
      <c r="G115" s="19">
        <f>'Startovní listina'!E115</f>
      </c>
      <c r="H115" s="19">
        <f>'Startovní listina'!F115</f>
      </c>
      <c r="I115" s="26"/>
    </row>
    <row r="116" spans="1:9" ht="12.75">
      <c r="A116" s="17">
        <f>IF('Výsledková listina'!D116&lt;&gt;"",A115+1,"")</f>
      </c>
      <c r="B116" s="18"/>
      <c r="C116" s="25">
        <f>'Startovní listina'!G116</f>
      </c>
      <c r="D116" s="25">
        <f>'Startovní listina'!B116</f>
      </c>
      <c r="E116" s="19">
        <f>'Startovní listina'!C116</f>
      </c>
      <c r="F116" s="19">
        <f>'Startovní listina'!D116</f>
      </c>
      <c r="G116" s="19">
        <f>'Startovní listina'!E116</f>
      </c>
      <c r="H116" s="19">
        <f>'Startovní listina'!F116</f>
      </c>
      <c r="I116" s="26"/>
    </row>
    <row r="117" spans="1:9" ht="12.75">
      <c r="A117" s="17">
        <f>IF('Výsledková listina'!D117&lt;&gt;"",A116+1,"")</f>
      </c>
      <c r="B117" s="18"/>
      <c r="C117" s="25">
        <f>'Startovní listina'!G117</f>
      </c>
      <c r="D117" s="25">
        <f>'Startovní listina'!B117</f>
      </c>
      <c r="E117" s="19">
        <f>'Startovní listina'!C117</f>
      </c>
      <c r="F117" s="19">
        <f>'Startovní listina'!D117</f>
      </c>
      <c r="G117" s="19">
        <f>'Startovní listina'!E117</f>
      </c>
      <c r="H117" s="19">
        <f>'Startovní listina'!F117</f>
      </c>
      <c r="I117" s="26"/>
    </row>
    <row r="118" spans="1:9" ht="12.75">
      <c r="A118" s="17">
        <f>IF('Výsledková listina'!D118&lt;&gt;"",A117+1,"")</f>
      </c>
      <c r="B118" s="18"/>
      <c r="C118" s="25">
        <f>'Startovní listina'!G118</f>
      </c>
      <c r="D118" s="25">
        <f>'Startovní listina'!B118</f>
      </c>
      <c r="E118" s="19">
        <f>'Startovní listina'!C118</f>
      </c>
      <c r="F118" s="19">
        <f>'Startovní listina'!D118</f>
      </c>
      <c r="G118" s="19">
        <f>'Startovní listina'!E118</f>
      </c>
      <c r="H118" s="19">
        <f>'Startovní listina'!F118</f>
      </c>
      <c r="I118" s="26"/>
    </row>
    <row r="119" spans="1:9" ht="12.75">
      <c r="A119" s="17">
        <f>IF('Výsledková listina'!D119&lt;&gt;"",A118+1,"")</f>
      </c>
      <c r="B119" s="18"/>
      <c r="C119" s="25">
        <f>'Startovní listina'!G119</f>
      </c>
      <c r="D119" s="25">
        <f>'Startovní listina'!B119</f>
      </c>
      <c r="E119" s="19">
        <f>'Startovní listina'!C119</f>
      </c>
      <c r="F119" s="19">
        <f>'Startovní listina'!D119</f>
      </c>
      <c r="G119" s="19">
        <f>'Startovní listina'!E119</f>
      </c>
      <c r="H119" s="19">
        <f>'Startovní listina'!F119</f>
      </c>
      <c r="I119" s="26"/>
    </row>
    <row r="120" spans="1:9" ht="12.75">
      <c r="A120" s="17">
        <f>IF('Výsledková listina'!D120&lt;&gt;"",A119+1,"")</f>
      </c>
      <c r="B120" s="18"/>
      <c r="C120" s="25">
        <f>'Startovní listina'!G120</f>
      </c>
      <c r="D120" s="25">
        <f>'Startovní listina'!B120</f>
      </c>
      <c r="E120" s="19">
        <f>'Startovní listina'!C120</f>
      </c>
      <c r="F120" s="19">
        <f>'Startovní listina'!D120</f>
      </c>
      <c r="G120" s="19">
        <f>'Startovní listina'!E120</f>
      </c>
      <c r="H120" s="19">
        <f>'Startovní listina'!F120</f>
      </c>
      <c r="I120" s="26"/>
    </row>
    <row r="121" spans="1:9" ht="12.75">
      <c r="A121" s="17">
        <f>IF('Výsledková listina'!D121&lt;&gt;"",A120+1,"")</f>
      </c>
      <c r="B121" s="18"/>
      <c r="C121" s="25">
        <f>'Startovní listina'!G121</f>
      </c>
      <c r="D121" s="25">
        <f>'Startovní listina'!B121</f>
      </c>
      <c r="E121" s="19">
        <f>'Startovní listina'!C121</f>
      </c>
      <c r="F121" s="19">
        <f>'Startovní listina'!D121</f>
      </c>
      <c r="G121" s="19">
        <f>'Startovní listina'!E121</f>
      </c>
      <c r="H121" s="19">
        <f>'Startovní listina'!F121</f>
      </c>
      <c r="I121" s="26"/>
    </row>
    <row r="122" spans="1:9" ht="12.75">
      <c r="A122" s="17">
        <f>IF('Výsledková listina'!D122&lt;&gt;"",A121+1,"")</f>
      </c>
      <c r="B122" s="18"/>
      <c r="C122" s="25">
        <f>'Startovní listina'!G122</f>
      </c>
      <c r="D122" s="25">
        <f>'Startovní listina'!B122</f>
      </c>
      <c r="E122" s="19">
        <f>'Startovní listina'!C122</f>
      </c>
      <c r="F122" s="19">
        <f>'Startovní listina'!D122</f>
      </c>
      <c r="G122" s="19">
        <f>'Startovní listina'!E122</f>
      </c>
      <c r="H122" s="19">
        <f>'Startovní listina'!F122</f>
      </c>
      <c r="I122" s="26"/>
    </row>
    <row r="123" spans="1:9" ht="12.75">
      <c r="A123" s="17">
        <f>IF('Výsledková listina'!D123&lt;&gt;"",A122+1,"")</f>
      </c>
      <c r="B123" s="18"/>
      <c r="C123" s="25">
        <f>'Startovní listina'!G123</f>
      </c>
      <c r="D123" s="25">
        <f>'Startovní listina'!B123</f>
      </c>
      <c r="E123" s="19">
        <f>'Startovní listina'!C123</f>
      </c>
      <c r="F123" s="19">
        <f>'Startovní listina'!D123</f>
      </c>
      <c r="G123" s="19">
        <f>'Startovní listina'!E123</f>
      </c>
      <c r="H123" s="19">
        <f>'Startovní listina'!F123</f>
      </c>
      <c r="I123" s="26"/>
    </row>
    <row r="124" spans="1:9" ht="12.75">
      <c r="A124" s="17">
        <f>IF('Výsledková listina'!D124&lt;&gt;"",A123+1,"")</f>
      </c>
      <c r="B124" s="18"/>
      <c r="C124" s="25">
        <f>'Startovní listina'!G124</f>
      </c>
      <c r="D124" s="25">
        <f>'Startovní listina'!B124</f>
      </c>
      <c r="E124" s="19">
        <f>'Startovní listina'!C124</f>
      </c>
      <c r="F124" s="19">
        <f>'Startovní listina'!D124</f>
      </c>
      <c r="G124" s="19">
        <f>'Startovní listina'!E124</f>
      </c>
      <c r="H124" s="19">
        <f>'Startovní listina'!F124</f>
      </c>
      <c r="I124" s="26"/>
    </row>
    <row r="125" spans="1:9" ht="12.75">
      <c r="A125" s="17">
        <f>IF('Výsledková listina'!D125&lt;&gt;"",A124+1,"")</f>
      </c>
      <c r="B125" s="18"/>
      <c r="C125" s="25">
        <f>'Startovní listina'!G125</f>
      </c>
      <c r="D125" s="25">
        <f>'Startovní listina'!B125</f>
      </c>
      <c r="E125" s="19">
        <f>'Startovní listina'!C125</f>
      </c>
      <c r="F125" s="19">
        <f>'Startovní listina'!D125</f>
      </c>
      <c r="G125" s="19">
        <f>'Startovní listina'!E125</f>
      </c>
      <c r="H125" s="19">
        <f>'Startovní listina'!F125</f>
      </c>
      <c r="I125" s="26"/>
    </row>
    <row r="126" spans="1:9" ht="12.75">
      <c r="A126" s="17">
        <f>IF('Výsledková listina'!D126&lt;&gt;"",A125+1,"")</f>
      </c>
      <c r="B126" s="18"/>
      <c r="C126" s="25">
        <f>'Startovní listina'!G126</f>
      </c>
      <c r="D126" s="25">
        <f>'Startovní listina'!B126</f>
      </c>
      <c r="E126" s="19">
        <f>'Startovní listina'!C126</f>
      </c>
      <c r="F126" s="19">
        <f>'Startovní listina'!D126</f>
      </c>
      <c r="G126" s="19">
        <f>'Startovní listina'!E126</f>
      </c>
      <c r="H126" s="19">
        <f>'Startovní listina'!F126</f>
      </c>
      <c r="I126" s="26"/>
    </row>
    <row r="127" spans="1:9" ht="12.75">
      <c r="A127" s="17">
        <f>IF('Výsledková listina'!D127&lt;&gt;"",A126+1,"")</f>
      </c>
      <c r="B127" s="18"/>
      <c r="C127" s="25">
        <f>'Startovní listina'!G127</f>
      </c>
      <c r="D127" s="25">
        <f>'Startovní listina'!B127</f>
      </c>
      <c r="E127" s="19">
        <f>'Startovní listina'!C127</f>
      </c>
      <c r="F127" s="19">
        <f>'Startovní listina'!D127</f>
      </c>
      <c r="G127" s="19">
        <f>'Startovní listina'!E127</f>
      </c>
      <c r="H127" s="19">
        <f>'Startovní listina'!F127</f>
      </c>
      <c r="I127" s="26"/>
    </row>
    <row r="128" spans="1:9" ht="12.75">
      <c r="A128" s="17">
        <f>IF('Výsledková listina'!D128&lt;&gt;"",A127+1,"")</f>
      </c>
      <c r="B128" s="18"/>
      <c r="C128" s="25">
        <f>'Startovní listina'!G128</f>
      </c>
      <c r="D128" s="25">
        <f>'Startovní listina'!B128</f>
      </c>
      <c r="E128" s="19">
        <f>'Startovní listina'!C128</f>
      </c>
      <c r="F128" s="19">
        <f>'Startovní listina'!D128</f>
      </c>
      <c r="G128" s="19">
        <f>'Startovní listina'!E128</f>
      </c>
      <c r="H128" s="19">
        <f>'Startovní listina'!F128</f>
      </c>
      <c r="I128" s="26"/>
    </row>
    <row r="129" spans="1:9" ht="12.75">
      <c r="A129" s="17">
        <f>IF('Výsledková listina'!D129&lt;&gt;"",A128+1,"")</f>
      </c>
      <c r="B129" s="18"/>
      <c r="C129" s="25">
        <f>'Startovní listina'!G129</f>
      </c>
      <c r="D129" s="25">
        <f>'Startovní listina'!B129</f>
      </c>
      <c r="E129" s="19">
        <f>'Startovní listina'!C129</f>
      </c>
      <c r="F129" s="19">
        <f>'Startovní listina'!D129</f>
      </c>
      <c r="G129" s="19">
        <f>'Startovní listina'!E129</f>
      </c>
      <c r="H129" s="19">
        <f>'Startovní listina'!F129</f>
      </c>
      <c r="I129" s="26"/>
    </row>
    <row r="130" spans="1:9" ht="12.75">
      <c r="A130" s="17">
        <f>IF('Výsledková listina'!D130&lt;&gt;"",A129+1,"")</f>
      </c>
      <c r="B130" s="18"/>
      <c r="C130" s="25">
        <f>'Startovní listina'!G130</f>
      </c>
      <c r="D130" s="25">
        <f>'Startovní listina'!B130</f>
      </c>
      <c r="E130" s="19">
        <f>'Startovní listina'!C130</f>
      </c>
      <c r="F130" s="19">
        <f>'Startovní listina'!D130</f>
      </c>
      <c r="G130" s="19">
        <f>'Startovní listina'!E130</f>
      </c>
      <c r="H130" s="19">
        <f>'Startovní listina'!F130</f>
      </c>
      <c r="I130" s="26"/>
    </row>
    <row r="131" spans="1:9" ht="12.75">
      <c r="A131" s="17">
        <f>IF('Výsledková listina'!D131&lt;&gt;"",A130+1,"")</f>
      </c>
      <c r="B131" s="18"/>
      <c r="C131" s="25">
        <f>'Startovní listina'!G131</f>
      </c>
      <c r="D131" s="25">
        <f>'Startovní listina'!B131</f>
      </c>
      <c r="E131" s="19">
        <f>'Startovní listina'!C131</f>
      </c>
      <c r="F131" s="19">
        <f>'Startovní listina'!D131</f>
      </c>
      <c r="G131" s="19">
        <f>'Startovní listina'!E131</f>
      </c>
      <c r="H131" s="19">
        <f>'Startovní listina'!F131</f>
      </c>
      <c r="I131" s="26"/>
    </row>
    <row r="132" spans="1:9" ht="12.75">
      <c r="A132" s="17">
        <f>IF('Výsledková listina'!D132&lt;&gt;"",A131+1,"")</f>
      </c>
      <c r="B132" s="18"/>
      <c r="C132" s="25">
        <f>'Startovní listina'!G132</f>
      </c>
      <c r="D132" s="25">
        <f>'Startovní listina'!B132</f>
      </c>
      <c r="E132" s="19">
        <f>'Startovní listina'!C132</f>
      </c>
      <c r="F132" s="19">
        <f>'Startovní listina'!D132</f>
      </c>
      <c r="G132" s="19">
        <f>'Startovní listina'!E132</f>
      </c>
      <c r="H132" s="19">
        <f>'Startovní listina'!F132</f>
      </c>
      <c r="I132" s="26"/>
    </row>
    <row r="133" spans="1:9" ht="12.75">
      <c r="A133" s="17">
        <f>IF('Výsledková listina'!D133&lt;&gt;"",A132+1,"")</f>
      </c>
      <c r="B133" s="18"/>
      <c r="C133" s="25">
        <f>'Startovní listina'!G133</f>
      </c>
      <c r="D133" s="25">
        <f>'Startovní listina'!B133</f>
      </c>
      <c r="E133" s="19">
        <f>'Startovní listina'!C133</f>
      </c>
      <c r="F133" s="19">
        <f>'Startovní listina'!D133</f>
      </c>
      <c r="G133" s="19">
        <f>'Startovní listina'!E133</f>
      </c>
      <c r="H133" s="19">
        <f>'Startovní listina'!F133</f>
      </c>
      <c r="I133" s="26"/>
    </row>
    <row r="134" spans="1:9" ht="12.75">
      <c r="A134" s="17">
        <f>IF('Výsledková listina'!D134&lt;&gt;"",A133+1,"")</f>
      </c>
      <c r="B134" s="18"/>
      <c r="C134" s="25">
        <f>'Startovní listina'!G134</f>
      </c>
      <c r="D134" s="25">
        <f>'Startovní listina'!B134</f>
      </c>
      <c r="E134" s="19">
        <f>'Startovní listina'!C134</f>
      </c>
      <c r="F134" s="19">
        <f>'Startovní listina'!D134</f>
      </c>
      <c r="G134" s="19">
        <f>'Startovní listina'!E134</f>
      </c>
      <c r="H134" s="19">
        <f>'Startovní listina'!F134</f>
      </c>
      <c r="I134" s="26"/>
    </row>
    <row r="135" spans="1:9" ht="12.75">
      <c r="A135" s="17">
        <f>IF('Výsledková listina'!D135&lt;&gt;"",A134+1,"")</f>
      </c>
      <c r="B135" s="18"/>
      <c r="C135" s="25">
        <f>'Startovní listina'!G135</f>
      </c>
      <c r="D135" s="25">
        <f>'Startovní listina'!B135</f>
      </c>
      <c r="E135" s="19">
        <f>'Startovní listina'!C135</f>
      </c>
      <c r="F135" s="19">
        <f>'Startovní listina'!D135</f>
      </c>
      <c r="G135" s="19">
        <f>'Startovní listina'!E135</f>
      </c>
      <c r="H135" s="19">
        <f>'Startovní listina'!F135</f>
      </c>
      <c r="I135" s="26"/>
    </row>
    <row r="136" spans="1:9" ht="12.75">
      <c r="A136" s="17">
        <f>IF('Výsledková listina'!D136&lt;&gt;"",A135+1,"")</f>
      </c>
      <c r="B136" s="18"/>
      <c r="C136" s="25">
        <f>'Startovní listina'!G136</f>
      </c>
      <c r="D136" s="25">
        <f>'Startovní listina'!B136</f>
      </c>
      <c r="E136" s="19">
        <f>'Startovní listina'!C136</f>
      </c>
      <c r="F136" s="19">
        <f>'Startovní listina'!D136</f>
      </c>
      <c r="G136" s="19">
        <f>'Startovní listina'!E136</f>
      </c>
      <c r="H136" s="19">
        <f>'Startovní listina'!F136</f>
      </c>
      <c r="I136" s="26"/>
    </row>
    <row r="137" spans="1:9" ht="12.75">
      <c r="A137" s="17">
        <f>IF('Výsledková listina'!D137&lt;&gt;"",A136+1,"")</f>
      </c>
      <c r="B137" s="18"/>
      <c r="C137" s="25">
        <f>'Startovní listina'!G137</f>
      </c>
      <c r="D137" s="25">
        <f>'Startovní listina'!B137</f>
      </c>
      <c r="E137" s="19">
        <f>'Startovní listina'!C137</f>
      </c>
      <c r="F137" s="19">
        <f>'Startovní listina'!D137</f>
      </c>
      <c r="G137" s="19">
        <f>'Startovní listina'!E137</f>
      </c>
      <c r="H137" s="19">
        <f>'Startovní listina'!F137</f>
      </c>
      <c r="I137" s="26"/>
    </row>
    <row r="138" spans="1:9" ht="12.75">
      <c r="A138" s="17">
        <f>IF('Výsledková listina'!D138&lt;&gt;"",A137+1,"")</f>
      </c>
      <c r="B138" s="18"/>
      <c r="C138" s="25">
        <f>'Startovní listina'!G138</f>
      </c>
      <c r="D138" s="25">
        <f>'Startovní listina'!B138</f>
      </c>
      <c r="E138" s="19">
        <f>'Startovní listina'!C138</f>
      </c>
      <c r="F138" s="19">
        <f>'Startovní listina'!D138</f>
      </c>
      <c r="G138" s="19">
        <f>'Startovní listina'!E138</f>
      </c>
      <c r="H138" s="19">
        <f>'Startovní listina'!F138</f>
      </c>
      <c r="I138" s="26"/>
    </row>
    <row r="139" spans="1:9" ht="12.75">
      <c r="A139" s="17">
        <f>IF('Výsledková listina'!D139&lt;&gt;"",A138+1,"")</f>
      </c>
      <c r="B139" s="18"/>
      <c r="C139" s="25">
        <f>'Startovní listina'!G139</f>
      </c>
      <c r="D139" s="25">
        <f>'Startovní listina'!B139</f>
      </c>
      <c r="E139" s="19">
        <f>'Startovní listina'!C139</f>
      </c>
      <c r="F139" s="19">
        <f>'Startovní listina'!D139</f>
      </c>
      <c r="G139" s="19">
        <f>'Startovní listina'!E139</f>
      </c>
      <c r="H139" s="19">
        <f>'Startovní listina'!F139</f>
      </c>
      <c r="I139" s="26"/>
    </row>
    <row r="140" spans="1:9" ht="12.75">
      <c r="A140" s="17">
        <f>IF('Výsledková listina'!D140&lt;&gt;"",A139+1,"")</f>
      </c>
      <c r="B140" s="18"/>
      <c r="C140" s="25">
        <f>'Startovní listina'!G140</f>
      </c>
      <c r="D140" s="25">
        <f>'Startovní listina'!B140</f>
      </c>
      <c r="E140" s="19">
        <f>'Startovní listina'!C140</f>
      </c>
      <c r="F140" s="19">
        <f>'Startovní listina'!D140</f>
      </c>
      <c r="G140" s="19">
        <f>'Startovní listina'!E140</f>
      </c>
      <c r="H140" s="19">
        <f>'Startovní listina'!F140</f>
      </c>
      <c r="I140" s="26"/>
    </row>
    <row r="141" spans="1:41" s="2" customFormat="1" ht="13.5" thickBot="1">
      <c r="A141" s="17">
        <f>IF('Výsledková listina'!D141&lt;&gt;"",A140+1,"")</f>
      </c>
      <c r="B141" s="16"/>
      <c r="C141" s="27">
        <f>'Startovní listina'!G141</f>
      </c>
      <c r="D141" s="27">
        <f>'Startovní listina'!B141</f>
      </c>
      <c r="E141" s="14">
        <f>'Startovní listina'!C141</f>
      </c>
      <c r="F141" s="14">
        <f>'Startovní listina'!D141</f>
      </c>
      <c r="G141" s="14">
        <f>'Startovní listina'!E141</f>
      </c>
      <c r="H141" s="14">
        <f>'Startovní listina'!F141</f>
      </c>
      <c r="I141" s="15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3:9" s="20" customFormat="1" ht="12.75">
      <c r="C142" s="23"/>
      <c r="D142" s="22"/>
      <c r="E142" s="21"/>
      <c r="F142" s="21"/>
      <c r="G142" s="23"/>
      <c r="H142" s="23"/>
      <c r="I142" s="22"/>
    </row>
    <row r="143" spans="3:9" s="20" customFormat="1" ht="12.75">
      <c r="C143" s="23"/>
      <c r="D143" s="22"/>
      <c r="E143" s="21"/>
      <c r="F143" s="21"/>
      <c r="G143" s="23"/>
      <c r="H143" s="23"/>
      <c r="I143" s="22"/>
    </row>
    <row r="144" spans="3:9" s="20" customFormat="1" ht="12.75">
      <c r="C144" s="23"/>
      <c r="D144" s="22"/>
      <c r="E144" s="21"/>
      <c r="F144" s="21"/>
      <c r="G144" s="23"/>
      <c r="H144" s="23"/>
      <c r="I144" s="22"/>
    </row>
    <row r="145" spans="3:9" s="20" customFormat="1" ht="12.75">
      <c r="C145" s="23"/>
      <c r="D145" s="22"/>
      <c r="E145" s="21"/>
      <c r="F145" s="21"/>
      <c r="G145" s="23"/>
      <c r="H145" s="23"/>
      <c r="I145" s="22"/>
    </row>
    <row r="146" spans="3:9" s="20" customFormat="1" ht="12.75">
      <c r="C146" s="23"/>
      <c r="D146" s="22"/>
      <c r="E146" s="21"/>
      <c r="F146" s="21"/>
      <c r="G146" s="23"/>
      <c r="H146" s="23"/>
      <c r="I146" s="22"/>
    </row>
    <row r="147" spans="3:9" s="20" customFormat="1" ht="12.75">
      <c r="C147" s="23"/>
      <c r="D147" s="22"/>
      <c r="E147" s="21"/>
      <c r="F147" s="21"/>
      <c r="G147" s="23"/>
      <c r="H147" s="23"/>
      <c r="I147" s="22"/>
    </row>
    <row r="148" spans="3:9" s="20" customFormat="1" ht="12.75">
      <c r="C148" s="23"/>
      <c r="D148" s="22"/>
      <c r="E148" s="21"/>
      <c r="F148" s="21"/>
      <c r="G148" s="23"/>
      <c r="H148" s="23"/>
      <c r="I148" s="22"/>
    </row>
    <row r="149" spans="3:9" s="20" customFormat="1" ht="12.75">
      <c r="C149" s="23"/>
      <c r="D149" s="22"/>
      <c r="E149" s="21"/>
      <c r="F149" s="21"/>
      <c r="G149" s="23"/>
      <c r="H149" s="23"/>
      <c r="I149" s="22"/>
    </row>
    <row r="150" spans="3:9" s="20" customFormat="1" ht="12.75">
      <c r="C150" s="23"/>
      <c r="D150" s="22"/>
      <c r="E150" s="21"/>
      <c r="F150" s="21"/>
      <c r="G150" s="23"/>
      <c r="H150" s="23"/>
      <c r="I150" s="22"/>
    </row>
    <row r="151" spans="3:9" s="20" customFormat="1" ht="12.75">
      <c r="C151" s="23"/>
      <c r="D151" s="22"/>
      <c r="E151" s="21"/>
      <c r="F151" s="21"/>
      <c r="G151" s="23"/>
      <c r="H151" s="23"/>
      <c r="I151" s="22"/>
    </row>
    <row r="152" spans="7:9" s="20" customFormat="1" ht="12.75">
      <c r="G152" s="24"/>
      <c r="I152" s="24"/>
    </row>
    <row r="153" spans="7:9" s="20" customFormat="1" ht="12.75">
      <c r="G153" s="24"/>
      <c r="I153" s="24"/>
    </row>
    <row r="154" spans="7:9" s="20" customFormat="1" ht="12.75">
      <c r="G154" s="24"/>
      <c r="I154" s="24"/>
    </row>
    <row r="155" spans="7:9" s="20" customFormat="1" ht="12.75">
      <c r="G155" s="24"/>
      <c r="I155" s="24"/>
    </row>
    <row r="156" spans="7:9" s="20" customFormat="1" ht="12.75">
      <c r="G156" s="24"/>
      <c r="I156" s="24"/>
    </row>
    <row r="157" spans="7:9" s="20" customFormat="1" ht="12.75">
      <c r="G157" s="24"/>
      <c r="I157" s="24"/>
    </row>
    <row r="158" spans="7:9" s="20" customFormat="1" ht="12.75">
      <c r="G158" s="24"/>
      <c r="I158" s="24"/>
    </row>
    <row r="159" spans="7:9" s="20" customFormat="1" ht="12.75">
      <c r="G159" s="24"/>
      <c r="I159" s="24"/>
    </row>
    <row r="160" spans="7:9" s="20" customFormat="1" ht="12.75">
      <c r="G160" s="24"/>
      <c r="I160" s="24"/>
    </row>
    <row r="161" spans="7:9" s="20" customFormat="1" ht="12.75">
      <c r="G161" s="24"/>
      <c r="I161" s="24"/>
    </row>
    <row r="162" spans="7:9" s="20" customFormat="1" ht="12.75">
      <c r="G162" s="24"/>
      <c r="I162" s="24"/>
    </row>
    <row r="163" spans="7:9" s="20" customFormat="1" ht="12.75">
      <c r="G163" s="24"/>
      <c r="I163" s="24"/>
    </row>
    <row r="164" spans="7:9" s="20" customFormat="1" ht="12.75">
      <c r="G164" s="24"/>
      <c r="I164" s="24"/>
    </row>
    <row r="165" spans="7:9" s="20" customFormat="1" ht="12.75">
      <c r="G165" s="24"/>
      <c r="I165" s="24"/>
    </row>
    <row r="166" spans="7:9" s="20" customFormat="1" ht="12.75">
      <c r="G166" s="24"/>
      <c r="I166" s="24"/>
    </row>
    <row r="167" spans="7:9" s="20" customFormat="1" ht="12.75">
      <c r="G167" s="24"/>
      <c r="I167" s="24"/>
    </row>
    <row r="168" spans="7:9" s="20" customFormat="1" ht="12.75">
      <c r="G168" s="24"/>
      <c r="I168" s="24"/>
    </row>
    <row r="169" spans="7:9" s="20" customFormat="1" ht="12.75">
      <c r="G169" s="24"/>
      <c r="I169" s="24"/>
    </row>
    <row r="170" spans="7:9" s="20" customFormat="1" ht="12.75">
      <c r="G170" s="24"/>
      <c r="I170" s="24"/>
    </row>
    <row r="171" spans="7:9" s="20" customFormat="1" ht="12.75">
      <c r="G171" s="24"/>
      <c r="I171" s="24"/>
    </row>
    <row r="172" spans="7:9" s="20" customFormat="1" ht="12.75">
      <c r="G172" s="24"/>
      <c r="I172" s="24"/>
    </row>
    <row r="173" spans="7:9" s="20" customFormat="1" ht="12.75">
      <c r="G173" s="24"/>
      <c r="I173" s="24"/>
    </row>
    <row r="174" spans="7:9" s="20" customFormat="1" ht="12.75">
      <c r="G174" s="24"/>
      <c r="I174" s="24"/>
    </row>
    <row r="175" spans="7:9" s="20" customFormat="1" ht="12.75">
      <c r="G175" s="24"/>
      <c r="I175" s="24"/>
    </row>
    <row r="176" spans="7:9" s="20" customFormat="1" ht="12.75">
      <c r="G176" s="24"/>
      <c r="I176" s="24"/>
    </row>
    <row r="177" spans="7:9" s="20" customFormat="1" ht="12.75">
      <c r="G177" s="24"/>
      <c r="I177" s="24"/>
    </row>
    <row r="178" spans="7:9" s="20" customFormat="1" ht="12.75">
      <c r="G178" s="24"/>
      <c r="I178" s="24"/>
    </row>
    <row r="179" spans="7:9" s="20" customFormat="1" ht="12.75">
      <c r="G179" s="24"/>
      <c r="I179" s="24"/>
    </row>
    <row r="180" spans="7:9" s="20" customFormat="1" ht="12.75">
      <c r="G180" s="24"/>
      <c r="I180" s="24"/>
    </row>
    <row r="181" spans="7:9" s="20" customFormat="1" ht="12.75">
      <c r="G181" s="24"/>
      <c r="I181" s="24"/>
    </row>
    <row r="182" spans="7:9" s="20" customFormat="1" ht="12.75">
      <c r="G182" s="24"/>
      <c r="I182" s="24"/>
    </row>
    <row r="183" spans="7:9" s="20" customFormat="1" ht="12.75">
      <c r="G183" s="24"/>
      <c r="I183" s="24"/>
    </row>
    <row r="184" spans="7:9" s="20" customFormat="1" ht="12.75">
      <c r="G184" s="24"/>
      <c r="I184" s="24"/>
    </row>
    <row r="185" spans="7:9" s="20" customFormat="1" ht="12.75">
      <c r="G185" s="24"/>
      <c r="I185" s="24"/>
    </row>
    <row r="186" spans="7:9" s="20" customFormat="1" ht="12.75">
      <c r="G186" s="24"/>
      <c r="I186" s="24"/>
    </row>
    <row r="187" spans="7:9" s="20" customFormat="1" ht="12.75">
      <c r="G187" s="24"/>
      <c r="I187" s="24"/>
    </row>
    <row r="188" spans="7:9" s="20" customFormat="1" ht="12.75">
      <c r="G188" s="24"/>
      <c r="I188" s="24"/>
    </row>
    <row r="189" spans="7:9" s="20" customFormat="1" ht="12.75">
      <c r="G189" s="24"/>
      <c r="I189" s="24"/>
    </row>
    <row r="190" spans="7:9" s="20" customFormat="1" ht="12.75">
      <c r="G190" s="24"/>
      <c r="I190" s="24"/>
    </row>
    <row r="191" spans="7:9" s="20" customFormat="1" ht="12.75">
      <c r="G191" s="24"/>
      <c r="I191" s="24"/>
    </row>
    <row r="192" spans="7:9" s="20" customFormat="1" ht="12.75">
      <c r="G192" s="24"/>
      <c r="I192" s="24"/>
    </row>
    <row r="193" spans="7:9" s="20" customFormat="1" ht="12.75">
      <c r="G193" s="24"/>
      <c r="I193" s="24"/>
    </row>
    <row r="194" spans="7:9" s="20" customFormat="1" ht="12.75">
      <c r="G194" s="24"/>
      <c r="I194" s="24"/>
    </row>
    <row r="195" spans="7:9" s="20" customFormat="1" ht="12.75">
      <c r="G195" s="24"/>
      <c r="I195" s="24"/>
    </row>
    <row r="196" spans="7:9" s="20" customFormat="1" ht="12.75">
      <c r="G196" s="24"/>
      <c r="I196" s="24"/>
    </row>
    <row r="197" spans="7:9" s="20" customFormat="1" ht="12.75">
      <c r="G197" s="24"/>
      <c r="I197" s="24"/>
    </row>
    <row r="198" spans="7:9" s="20" customFormat="1" ht="12.75">
      <c r="G198" s="24"/>
      <c r="I198" s="24"/>
    </row>
    <row r="199" spans="7:9" s="20" customFormat="1" ht="12.75">
      <c r="G199" s="24"/>
      <c r="I199" s="24"/>
    </row>
    <row r="200" spans="7:9" s="20" customFormat="1" ht="12.75">
      <c r="G200" s="24"/>
      <c r="I200" s="24"/>
    </row>
    <row r="201" spans="7:9" s="20" customFormat="1" ht="12.75">
      <c r="G201" s="24"/>
      <c r="I201" s="24"/>
    </row>
    <row r="202" spans="7:9" s="20" customFormat="1" ht="12.75">
      <c r="G202" s="24"/>
      <c r="I202" s="24"/>
    </row>
    <row r="203" spans="7:9" s="20" customFormat="1" ht="12.75">
      <c r="G203" s="24"/>
      <c r="I203" s="24"/>
    </row>
    <row r="204" spans="7:9" s="20" customFormat="1" ht="12.75">
      <c r="G204" s="24"/>
      <c r="I204" s="24"/>
    </row>
    <row r="205" spans="7:9" s="20" customFormat="1" ht="12.75">
      <c r="G205" s="24"/>
      <c r="I205" s="24"/>
    </row>
    <row r="206" spans="7:9" s="20" customFormat="1" ht="12.75">
      <c r="G206" s="24"/>
      <c r="I206" s="24"/>
    </row>
    <row r="207" spans="7:9" s="20" customFormat="1" ht="12.75">
      <c r="G207" s="24"/>
      <c r="I207" s="24"/>
    </row>
    <row r="208" spans="7:9" s="20" customFormat="1" ht="12.75">
      <c r="G208" s="24"/>
      <c r="I208" s="24"/>
    </row>
    <row r="209" spans="7:9" s="20" customFormat="1" ht="12.75">
      <c r="G209" s="24"/>
      <c r="I209" s="24"/>
    </row>
    <row r="210" spans="7:9" s="20" customFormat="1" ht="12.75">
      <c r="G210" s="24"/>
      <c r="I210" s="24"/>
    </row>
    <row r="211" spans="7:9" s="20" customFormat="1" ht="12.75">
      <c r="G211" s="24"/>
      <c r="I211" s="24"/>
    </row>
    <row r="212" spans="7:9" s="20" customFormat="1" ht="12.75">
      <c r="G212" s="24"/>
      <c r="I212" s="24"/>
    </row>
    <row r="213" spans="7:9" s="20" customFormat="1" ht="12.75">
      <c r="G213" s="24"/>
      <c r="I213" s="24"/>
    </row>
    <row r="214" spans="7:9" s="20" customFormat="1" ht="12.75">
      <c r="G214" s="24"/>
      <c r="I214" s="24"/>
    </row>
    <row r="215" spans="7:9" s="20" customFormat="1" ht="12.75">
      <c r="G215" s="24"/>
      <c r="I215" s="24"/>
    </row>
    <row r="216" spans="7:9" s="20" customFormat="1" ht="12.75">
      <c r="G216" s="24"/>
      <c r="I216" s="24"/>
    </row>
    <row r="217" spans="7:9" s="20" customFormat="1" ht="12.75">
      <c r="G217" s="24"/>
      <c r="I217" s="24"/>
    </row>
    <row r="218" spans="7:9" s="20" customFormat="1" ht="12.75">
      <c r="G218" s="24"/>
      <c r="I218" s="24"/>
    </row>
    <row r="219" spans="7:9" s="20" customFormat="1" ht="12.75">
      <c r="G219" s="24"/>
      <c r="I219" s="24"/>
    </row>
    <row r="220" spans="7:9" s="20" customFormat="1" ht="12.75">
      <c r="G220" s="24"/>
      <c r="I220" s="24"/>
    </row>
    <row r="221" spans="7:9" s="20" customFormat="1" ht="12.75">
      <c r="G221" s="24"/>
      <c r="I221" s="24"/>
    </row>
    <row r="222" spans="7:9" s="20" customFormat="1" ht="12.75">
      <c r="G222" s="24"/>
      <c r="I222" s="24"/>
    </row>
    <row r="223" spans="7:9" s="20" customFormat="1" ht="12.75">
      <c r="G223" s="24"/>
      <c r="I223" s="24"/>
    </row>
    <row r="224" spans="7:9" s="20" customFormat="1" ht="12.75">
      <c r="G224" s="24"/>
      <c r="I224" s="24"/>
    </row>
  </sheetData>
  <sheetProtection password="CC36" sheet="1" objects="1" scenarios="1"/>
  <mergeCells count="3">
    <mergeCell ref="A1:I1"/>
    <mergeCell ref="A3:I3"/>
    <mergeCell ref="K6:O12"/>
  </mergeCells>
  <printOptions/>
  <pageMargins left="0.11811023622047245" right="0.11811023622047245" top="0.5" bottom="0.18" header="0.43" footer="0.29"/>
  <pageSetup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O161"/>
  <sheetViews>
    <sheetView showGridLines="0" zoomScalePageLayoutView="0" workbookViewId="0" topLeftCell="A1">
      <selection activeCell="D12" sqref="D12"/>
    </sheetView>
  </sheetViews>
  <sheetFormatPr defaultColWidth="9.140625" defaultRowHeight="12.75"/>
  <cols>
    <col min="1" max="1" width="4.140625" style="101" customWidth="1"/>
    <col min="2" max="2" width="9.140625" style="101" customWidth="1"/>
    <col min="3" max="3" width="8.8515625" style="101" customWidth="1"/>
    <col min="4" max="5" width="15.7109375" style="101" customWidth="1"/>
    <col min="6" max="6" width="15.7109375" style="102" customWidth="1"/>
    <col min="7" max="7" width="24.7109375" style="102" bestFit="1" customWidth="1"/>
    <col min="8" max="8" width="15.421875" style="102" customWidth="1"/>
    <col min="9" max="9" width="20.8515625" style="101" customWidth="1"/>
    <col min="10" max="16384" width="9.140625" style="101" customWidth="1"/>
  </cols>
  <sheetData>
    <row r="1" spans="2:9" ht="28.5" customHeight="1">
      <c r="B1" s="194" t="str">
        <f>"Výsledková listina - Malý svratecký maratón "&amp;'Prezenční listina'!O2&amp;" - družstva"</f>
        <v>Výsledková listina - Malý svratecký maratón 2012 - družstva</v>
      </c>
      <c r="C1" s="195"/>
      <c r="D1" s="195"/>
      <c r="E1" s="195"/>
      <c r="F1" s="195"/>
      <c r="G1" s="195"/>
      <c r="H1" s="195"/>
      <c r="I1" s="196"/>
    </row>
    <row r="2" spans="2:9" ht="28.5" customHeight="1" thickBot="1">
      <c r="B2" s="191" t="str">
        <f>'Prezenční listina'!O2-1953&amp;". ročník"</f>
        <v>59. ročník</v>
      </c>
      <c r="C2" s="192"/>
      <c r="D2" s="192"/>
      <c r="E2" s="192"/>
      <c r="F2" s="192"/>
      <c r="G2" s="192"/>
      <c r="H2" s="192"/>
      <c r="I2" s="193"/>
    </row>
    <row r="3" spans="2:9" ht="26.25" customHeight="1" thickBot="1">
      <c r="B3" s="129" t="s">
        <v>10</v>
      </c>
      <c r="C3" s="128" t="s">
        <v>7</v>
      </c>
      <c r="D3" s="127" t="s">
        <v>6</v>
      </c>
      <c r="E3" s="127" t="s">
        <v>0</v>
      </c>
      <c r="F3" s="127" t="s">
        <v>1</v>
      </c>
      <c r="G3" s="127" t="s">
        <v>4</v>
      </c>
      <c r="H3" s="127" t="s">
        <v>8</v>
      </c>
      <c r="I3" s="126" t="s">
        <v>9</v>
      </c>
    </row>
    <row r="4" spans="2:9" ht="12.75" customHeight="1">
      <c r="B4" s="184">
        <v>1</v>
      </c>
      <c r="C4" s="114">
        <v>32</v>
      </c>
      <c r="D4" s="116" t="s">
        <v>33</v>
      </c>
      <c r="E4" s="115" t="s">
        <v>34</v>
      </c>
      <c r="F4" s="114">
        <v>1970</v>
      </c>
      <c r="G4" s="189" t="s">
        <v>24</v>
      </c>
      <c r="H4" s="26">
        <v>0.07918981481481481</v>
      </c>
      <c r="I4" s="188">
        <f>IF((H4=0),"",H4+H5)</f>
        <v>0.16858796296296297</v>
      </c>
    </row>
    <row r="5" spans="2:12" ht="13.5" customHeight="1" thickBot="1">
      <c r="B5" s="185"/>
      <c r="C5" s="108">
        <v>51</v>
      </c>
      <c r="D5" s="125" t="s">
        <v>48</v>
      </c>
      <c r="E5" s="124" t="s">
        <v>49</v>
      </c>
      <c r="F5" s="108">
        <v>1982</v>
      </c>
      <c r="G5" s="190"/>
      <c r="H5" s="26">
        <v>0.08939814814814816</v>
      </c>
      <c r="I5" s="187"/>
      <c r="L5" s="103"/>
    </row>
    <row r="6" spans="2:12" ht="13.5" customHeight="1">
      <c r="B6" s="184">
        <v>2</v>
      </c>
      <c r="C6" s="114">
        <v>22</v>
      </c>
      <c r="D6" s="116" t="s">
        <v>78</v>
      </c>
      <c r="E6" s="115" t="s">
        <v>13</v>
      </c>
      <c r="F6" s="114">
        <v>1971</v>
      </c>
      <c r="G6" s="189" t="s">
        <v>68</v>
      </c>
      <c r="H6" s="26">
        <v>0.08814814814814814</v>
      </c>
      <c r="I6" s="186">
        <f>IF((H6=0),"",H6+H7)</f>
        <v>0.18116898148148147</v>
      </c>
      <c r="L6" s="103"/>
    </row>
    <row r="7" spans="2:12" ht="13.5" customHeight="1" thickBot="1">
      <c r="B7" s="185"/>
      <c r="C7" s="111">
        <v>23</v>
      </c>
      <c r="D7" s="110" t="s">
        <v>22</v>
      </c>
      <c r="E7" s="109" t="s">
        <v>19</v>
      </c>
      <c r="F7" s="117">
        <v>1964</v>
      </c>
      <c r="G7" s="190"/>
      <c r="H7" s="26">
        <v>0.09302083333333333</v>
      </c>
      <c r="I7" s="187"/>
      <c r="L7" s="103"/>
    </row>
    <row r="8" spans="2:9" ht="12.75" customHeight="1">
      <c r="B8" s="184">
        <v>3</v>
      </c>
      <c r="C8" s="114">
        <v>68</v>
      </c>
      <c r="D8" s="116" t="s">
        <v>202</v>
      </c>
      <c r="E8" s="115" t="s">
        <v>50</v>
      </c>
      <c r="F8" s="114">
        <v>1968</v>
      </c>
      <c r="G8" s="189" t="s">
        <v>203</v>
      </c>
      <c r="H8" s="26">
        <v>0.09525462962962962</v>
      </c>
      <c r="I8" s="186">
        <f>IF((H8=0),"",H8+H9)</f>
        <v>0.19199074074074074</v>
      </c>
    </row>
    <row r="9" spans="2:12" ht="13.5" customHeight="1" thickBot="1">
      <c r="B9" s="185"/>
      <c r="C9" s="111">
        <v>64</v>
      </c>
      <c r="D9" s="110" t="s">
        <v>27</v>
      </c>
      <c r="E9" s="109" t="s">
        <v>13</v>
      </c>
      <c r="F9" s="117">
        <v>1962</v>
      </c>
      <c r="G9" s="190"/>
      <c r="H9" s="26">
        <v>0.09673611111111112</v>
      </c>
      <c r="I9" s="187"/>
      <c r="L9" s="123"/>
    </row>
    <row r="10" spans="2:9" ht="12.75" customHeight="1">
      <c r="B10" s="184">
        <v>4</v>
      </c>
      <c r="C10" s="114">
        <v>52</v>
      </c>
      <c r="D10" s="116" t="s">
        <v>31</v>
      </c>
      <c r="E10" s="115" t="s">
        <v>32</v>
      </c>
      <c r="F10" s="114">
        <v>1969</v>
      </c>
      <c r="G10" s="189" t="s">
        <v>91</v>
      </c>
      <c r="H10" s="26">
        <v>0.09934027777777778</v>
      </c>
      <c r="I10" s="186">
        <f>IF((H10=0),"",H10+H11)</f>
        <v>0.2554976851851852</v>
      </c>
    </row>
    <row r="11" spans="2:9" ht="13.5" customHeight="1" thickBot="1">
      <c r="B11" s="185"/>
      <c r="C11" s="111">
        <v>53</v>
      </c>
      <c r="D11" s="110" t="s">
        <v>30</v>
      </c>
      <c r="E11" s="109" t="s">
        <v>15</v>
      </c>
      <c r="F11" s="117">
        <v>1965</v>
      </c>
      <c r="G11" s="190"/>
      <c r="H11" s="26">
        <v>0.1561574074074074</v>
      </c>
      <c r="I11" s="187"/>
    </row>
    <row r="12" spans="2:9" ht="12.75" customHeight="1">
      <c r="B12" s="184">
        <f>IF((G12&lt;&gt;0),#REF!+1,"")</f>
      </c>
      <c r="C12" s="114"/>
      <c r="D12" s="116"/>
      <c r="E12" s="115"/>
      <c r="F12" s="114"/>
      <c r="G12" s="189"/>
      <c r="H12" s="112"/>
      <c r="I12" s="186">
        <f>IF((H12=0),"",H12+H13)</f>
      </c>
    </row>
    <row r="13" spans="2:10" ht="13.5" customHeight="1" thickBot="1">
      <c r="B13" s="185"/>
      <c r="C13" s="111"/>
      <c r="D13" s="110"/>
      <c r="E13" s="109"/>
      <c r="F13" s="117"/>
      <c r="G13" s="190"/>
      <c r="H13" s="106"/>
      <c r="I13" s="187"/>
      <c r="J13" s="122"/>
    </row>
    <row r="14" spans="2:10" ht="12.75" customHeight="1">
      <c r="B14" s="184">
        <f>IF((G14&lt;&gt;0),#REF!+1,"")</f>
      </c>
      <c r="C14" s="114"/>
      <c r="D14" s="116"/>
      <c r="E14" s="115"/>
      <c r="F14" s="114"/>
      <c r="G14" s="113"/>
      <c r="H14" s="112"/>
      <c r="I14" s="186">
        <f>IF((H14=0),"",H14+H15)</f>
      </c>
      <c r="J14" s="122"/>
    </row>
    <row r="15" spans="2:15" ht="13.5" customHeight="1" thickBot="1">
      <c r="B15" s="185"/>
      <c r="C15" s="111"/>
      <c r="D15" s="110"/>
      <c r="E15" s="109"/>
      <c r="F15" s="117"/>
      <c r="G15" s="107"/>
      <c r="H15" s="106"/>
      <c r="I15" s="187"/>
      <c r="J15" s="104"/>
      <c r="K15" s="118"/>
      <c r="L15" s="118"/>
      <c r="N15" s="118"/>
      <c r="O15" s="118"/>
    </row>
    <row r="16" spans="2:15" ht="12.75" customHeight="1">
      <c r="B16" s="184">
        <f>IF((G16&lt;&gt;0),B14+1,"")</f>
      </c>
      <c r="C16" s="114"/>
      <c r="D16" s="116"/>
      <c r="E16" s="115"/>
      <c r="F16" s="114"/>
      <c r="G16" s="189"/>
      <c r="H16" s="112"/>
      <c r="I16" s="186">
        <f>IF((H16=0),"",H16+H17)</f>
      </c>
      <c r="J16" s="104"/>
      <c r="K16" s="118"/>
      <c r="L16" s="118"/>
      <c r="N16" s="118"/>
      <c r="O16" s="118"/>
    </row>
    <row r="17" spans="2:15" ht="13.5" customHeight="1" thickBot="1">
      <c r="B17" s="185"/>
      <c r="C17" s="111"/>
      <c r="D17" s="110"/>
      <c r="E17" s="109"/>
      <c r="F17" s="117"/>
      <c r="G17" s="190"/>
      <c r="H17" s="106"/>
      <c r="I17" s="187"/>
      <c r="J17" s="104"/>
      <c r="K17" s="118"/>
      <c r="L17" s="118"/>
      <c r="N17" s="118"/>
      <c r="O17" s="118"/>
    </row>
    <row r="18" spans="2:15" ht="12.75" customHeight="1">
      <c r="B18" s="184">
        <f>IF((G18&lt;&gt;0),B16+1,"")</f>
      </c>
      <c r="C18" s="114"/>
      <c r="D18" s="116"/>
      <c r="E18" s="115"/>
      <c r="F18" s="114"/>
      <c r="G18" s="189"/>
      <c r="H18" s="112"/>
      <c r="I18" s="186">
        <f>IF((H18=0),"",H18+H19)</f>
      </c>
      <c r="J18" s="104"/>
      <c r="K18" s="118"/>
      <c r="L18" s="118"/>
      <c r="N18" s="118"/>
      <c r="O18" s="118"/>
    </row>
    <row r="19" spans="2:15" ht="13.5" customHeight="1" thickBot="1">
      <c r="B19" s="185"/>
      <c r="C19" s="117"/>
      <c r="D19" s="121"/>
      <c r="E19" s="120"/>
      <c r="F19" s="117"/>
      <c r="G19" s="190"/>
      <c r="H19" s="119"/>
      <c r="I19" s="187"/>
      <c r="J19" s="104"/>
      <c r="K19" s="118"/>
      <c r="L19" s="118"/>
      <c r="N19" s="118"/>
      <c r="O19" s="118"/>
    </row>
    <row r="20" spans="2:15" ht="12.75" customHeight="1">
      <c r="B20" s="184">
        <f>IF((G20&lt;&gt;0),B18+1,"")</f>
      </c>
      <c r="C20" s="114"/>
      <c r="D20" s="116"/>
      <c r="E20" s="115"/>
      <c r="F20" s="114"/>
      <c r="G20" s="113"/>
      <c r="H20" s="112"/>
      <c r="I20" s="186">
        <f>IF((H20=0),"",H20+H21)</f>
      </c>
      <c r="J20" s="104"/>
      <c r="K20" s="118"/>
      <c r="L20" s="118"/>
      <c r="M20" s="118"/>
      <c r="N20" s="118"/>
      <c r="O20" s="118"/>
    </row>
    <row r="21" spans="2:15" ht="13.5" customHeight="1" thickBot="1">
      <c r="B21" s="185"/>
      <c r="C21" s="111"/>
      <c r="D21" s="110"/>
      <c r="E21" s="109"/>
      <c r="F21" s="117"/>
      <c r="G21" s="107"/>
      <c r="H21" s="106"/>
      <c r="I21" s="187"/>
      <c r="J21" s="104"/>
      <c r="K21" s="118"/>
      <c r="L21" s="118"/>
      <c r="M21" s="118"/>
      <c r="N21" s="118"/>
      <c r="O21" s="118"/>
    </row>
    <row r="22" spans="2:15" ht="12.75" customHeight="1">
      <c r="B22" s="184">
        <f>IF((G22&lt;&gt;0),B20+1,"")</f>
      </c>
      <c r="C22" s="114"/>
      <c r="D22" s="116"/>
      <c r="E22" s="115"/>
      <c r="F22" s="114"/>
      <c r="G22" s="113"/>
      <c r="H22" s="112"/>
      <c r="I22" s="186">
        <f>IF((H22=0),"",H22+H23)</f>
      </c>
      <c r="J22" s="104"/>
      <c r="K22" s="118"/>
      <c r="L22" s="118"/>
      <c r="M22" s="118"/>
      <c r="N22" s="118"/>
      <c r="O22" s="118"/>
    </row>
    <row r="23" spans="2:15" ht="13.5" customHeight="1" thickBot="1">
      <c r="B23" s="185"/>
      <c r="C23" s="111"/>
      <c r="D23" s="110"/>
      <c r="E23" s="109"/>
      <c r="F23" s="117"/>
      <c r="G23" s="107"/>
      <c r="H23" s="106"/>
      <c r="I23" s="187"/>
      <c r="J23" s="104"/>
      <c r="K23" s="118"/>
      <c r="L23" s="118"/>
      <c r="M23" s="118"/>
      <c r="N23" s="118"/>
      <c r="O23" s="118"/>
    </row>
    <row r="24" spans="2:15" ht="12.75" customHeight="1">
      <c r="B24" s="184">
        <f>IF((G24&lt;&gt;0),B22+1,"")</f>
      </c>
      <c r="C24" s="114"/>
      <c r="D24" s="116"/>
      <c r="E24" s="115"/>
      <c r="F24" s="114"/>
      <c r="G24" s="113"/>
      <c r="H24" s="112"/>
      <c r="I24" s="186">
        <f>IF((H24=0),"",H24+H25)</f>
      </c>
      <c r="J24" s="104"/>
      <c r="K24" s="118"/>
      <c r="L24" s="118"/>
      <c r="M24" s="118"/>
      <c r="N24" s="118"/>
      <c r="O24" s="118"/>
    </row>
    <row r="25" spans="2:15" ht="13.5" customHeight="1" thickBot="1">
      <c r="B25" s="185"/>
      <c r="C25" s="111"/>
      <c r="D25" s="110"/>
      <c r="E25" s="109"/>
      <c r="F25" s="117"/>
      <c r="G25" s="107"/>
      <c r="H25" s="106"/>
      <c r="I25" s="187"/>
      <c r="J25" s="118"/>
      <c r="K25" s="118"/>
      <c r="L25" s="118"/>
      <c r="M25" s="118"/>
      <c r="N25" s="118"/>
      <c r="O25" s="118"/>
    </row>
    <row r="26" spans="2:9" ht="12.75" customHeight="1">
      <c r="B26" s="184">
        <f>IF((G26&lt;&gt;0),B24+1,"")</f>
      </c>
      <c r="C26" s="114"/>
      <c r="D26" s="116"/>
      <c r="E26" s="115"/>
      <c r="F26" s="114"/>
      <c r="G26" s="113"/>
      <c r="H26" s="112"/>
      <c r="I26" s="186">
        <f>IF((H26=0),"",H26+H27)</f>
      </c>
    </row>
    <row r="27" spans="2:9" ht="13.5" customHeight="1" thickBot="1">
      <c r="B27" s="185"/>
      <c r="C27" s="111"/>
      <c r="D27" s="110"/>
      <c r="E27" s="109"/>
      <c r="F27" s="117"/>
      <c r="G27" s="107"/>
      <c r="H27" s="106"/>
      <c r="I27" s="187"/>
    </row>
    <row r="28" spans="2:9" ht="12.75" customHeight="1">
      <c r="B28" s="184">
        <f>IF((G28&lt;&gt;0),B26+1,"")</f>
      </c>
      <c r="C28" s="114"/>
      <c r="D28" s="116"/>
      <c r="E28" s="115"/>
      <c r="F28" s="114"/>
      <c r="G28" s="113"/>
      <c r="H28" s="112"/>
      <c r="I28" s="186">
        <f>IF((H28=0),"",H28+H29)</f>
      </c>
    </row>
    <row r="29" spans="2:9" ht="13.5" customHeight="1" thickBot="1">
      <c r="B29" s="185"/>
      <c r="C29" s="111"/>
      <c r="D29" s="110"/>
      <c r="E29" s="109"/>
      <c r="F29" s="117"/>
      <c r="G29" s="107"/>
      <c r="H29" s="106"/>
      <c r="I29" s="187"/>
    </row>
    <row r="30" spans="2:9" ht="12.75" customHeight="1">
      <c r="B30" s="184">
        <f>IF((G30&lt;&gt;0),B28+1,"")</f>
      </c>
      <c r="C30" s="114"/>
      <c r="D30" s="116"/>
      <c r="E30" s="115"/>
      <c r="F30" s="114"/>
      <c r="G30" s="113"/>
      <c r="H30" s="112"/>
      <c r="I30" s="186">
        <f>IF((H30=0),"",H30+H31)</f>
      </c>
    </row>
    <row r="31" spans="2:9" ht="13.5" customHeight="1" thickBot="1">
      <c r="B31" s="185"/>
      <c r="C31" s="111"/>
      <c r="D31" s="110"/>
      <c r="E31" s="109"/>
      <c r="F31" s="117"/>
      <c r="G31" s="107"/>
      <c r="H31" s="106"/>
      <c r="I31" s="187"/>
    </row>
    <row r="32" spans="2:9" ht="12.75" customHeight="1">
      <c r="B32" s="184">
        <f>IF((G32&lt;&gt;0),B30+1,"")</f>
      </c>
      <c r="C32" s="114"/>
      <c r="D32" s="116"/>
      <c r="E32" s="115"/>
      <c r="F32" s="114"/>
      <c r="G32" s="113"/>
      <c r="H32" s="112"/>
      <c r="I32" s="186">
        <f>IF((H32=0),"",H32+H33)</f>
      </c>
    </row>
    <row r="33" spans="2:9" ht="13.5" customHeight="1" thickBot="1">
      <c r="B33" s="185"/>
      <c r="C33" s="111"/>
      <c r="D33" s="110"/>
      <c r="E33" s="109"/>
      <c r="F33" s="117"/>
      <c r="G33" s="107"/>
      <c r="H33" s="106"/>
      <c r="I33" s="187"/>
    </row>
    <row r="34" spans="2:9" ht="12.75" customHeight="1">
      <c r="B34" s="184">
        <f>IF((G34&lt;&gt;0),B32+1,"")</f>
      </c>
      <c r="C34" s="114"/>
      <c r="D34" s="116"/>
      <c r="E34" s="115"/>
      <c r="F34" s="114"/>
      <c r="G34" s="113"/>
      <c r="H34" s="112"/>
      <c r="I34" s="186">
        <f>IF((H34=0),"",H34+H35)</f>
      </c>
    </row>
    <row r="35" spans="2:9" ht="13.5" customHeight="1" thickBot="1">
      <c r="B35" s="185"/>
      <c r="C35" s="111"/>
      <c r="D35" s="110"/>
      <c r="E35" s="109"/>
      <c r="F35" s="117"/>
      <c r="G35" s="107"/>
      <c r="H35" s="106"/>
      <c r="I35" s="187"/>
    </row>
    <row r="36" spans="2:9" ht="12.75" customHeight="1">
      <c r="B36" s="184">
        <f>IF((G36&lt;&gt;0),B34+1,"")</f>
      </c>
      <c r="C36" s="114"/>
      <c r="D36" s="116"/>
      <c r="E36" s="115"/>
      <c r="F36" s="114"/>
      <c r="G36" s="113"/>
      <c r="H36" s="112"/>
      <c r="I36" s="186">
        <f>IF((H36=0),"",H36+H37)</f>
      </c>
    </row>
    <row r="37" spans="2:9" ht="13.5" customHeight="1" thickBot="1">
      <c r="B37" s="185"/>
      <c r="C37" s="111"/>
      <c r="D37" s="110"/>
      <c r="E37" s="109"/>
      <c r="F37" s="117"/>
      <c r="G37" s="107"/>
      <c r="H37" s="106"/>
      <c r="I37" s="187"/>
    </row>
    <row r="38" spans="2:9" ht="12.75" customHeight="1">
      <c r="B38" s="184">
        <f>IF((G38&lt;&gt;0),B36+1,"")</f>
      </c>
      <c r="C38" s="114"/>
      <c r="D38" s="116"/>
      <c r="E38" s="115"/>
      <c r="F38" s="114"/>
      <c r="G38" s="113"/>
      <c r="H38" s="112"/>
      <c r="I38" s="186">
        <f>IF((H38=0),"",H38+H39)</f>
      </c>
    </row>
    <row r="39" spans="2:9" ht="13.5" customHeight="1" thickBot="1">
      <c r="B39" s="185"/>
      <c r="C39" s="111"/>
      <c r="D39" s="110"/>
      <c r="E39" s="109"/>
      <c r="F39" s="117"/>
      <c r="G39" s="107"/>
      <c r="H39" s="106"/>
      <c r="I39" s="187"/>
    </row>
    <row r="40" spans="2:9" ht="12.75" customHeight="1">
      <c r="B40" s="184">
        <f>IF((G40&lt;&gt;0),B38+1,"")</f>
      </c>
      <c r="C40" s="114"/>
      <c r="D40" s="116"/>
      <c r="E40" s="115"/>
      <c r="F40" s="114"/>
      <c r="G40" s="113"/>
      <c r="H40" s="112"/>
      <c r="I40" s="186">
        <f>IF((H40=0),"",H40+H41)</f>
      </c>
    </row>
    <row r="41" spans="2:9" ht="13.5" customHeight="1" thickBot="1">
      <c r="B41" s="185"/>
      <c r="C41" s="111"/>
      <c r="D41" s="110"/>
      <c r="E41" s="109"/>
      <c r="F41" s="117"/>
      <c r="G41" s="107"/>
      <c r="H41" s="106"/>
      <c r="I41" s="187"/>
    </row>
    <row r="42" spans="2:9" ht="12.75" customHeight="1">
      <c r="B42" s="184">
        <f>IF((G42&lt;&gt;0),B40+1,"")</f>
      </c>
      <c r="C42" s="114"/>
      <c r="D42" s="116"/>
      <c r="E42" s="115"/>
      <c r="F42" s="114"/>
      <c r="G42" s="113"/>
      <c r="H42" s="112"/>
      <c r="I42" s="186">
        <f>IF((H42=0),"",H42+H43)</f>
      </c>
    </row>
    <row r="43" spans="2:9" ht="13.5" customHeight="1" thickBot="1">
      <c r="B43" s="185"/>
      <c r="C43" s="111"/>
      <c r="D43" s="110"/>
      <c r="E43" s="109"/>
      <c r="F43" s="117"/>
      <c r="G43" s="107"/>
      <c r="H43" s="106"/>
      <c r="I43" s="187"/>
    </row>
    <row r="44" spans="2:9" ht="12.75" customHeight="1">
      <c r="B44" s="184">
        <f>IF((G44&lt;&gt;0),B42+1,"")</f>
      </c>
      <c r="C44" s="114"/>
      <c r="D44" s="116"/>
      <c r="E44" s="115"/>
      <c r="F44" s="114"/>
      <c r="G44" s="113"/>
      <c r="H44" s="112"/>
      <c r="I44" s="186">
        <f>IF((H44=0),"",H44+H45)</f>
      </c>
    </row>
    <row r="45" spans="2:9" ht="13.5" customHeight="1" thickBot="1">
      <c r="B45" s="185"/>
      <c r="C45" s="111"/>
      <c r="D45" s="110"/>
      <c r="E45" s="109"/>
      <c r="F45" s="117"/>
      <c r="G45" s="107"/>
      <c r="H45" s="106"/>
      <c r="I45" s="187"/>
    </row>
    <row r="46" spans="2:9" ht="12.75" customHeight="1">
      <c r="B46" s="184">
        <f>IF((G46&lt;&gt;0),B44+1,"")</f>
      </c>
      <c r="C46" s="114"/>
      <c r="D46" s="116"/>
      <c r="E46" s="115"/>
      <c r="F46" s="114"/>
      <c r="G46" s="113"/>
      <c r="H46" s="112"/>
      <c r="I46" s="186">
        <f>IF((H46=0),"",H46+H47)</f>
      </c>
    </row>
    <row r="47" spans="2:9" ht="13.5" customHeight="1" thickBot="1">
      <c r="B47" s="185"/>
      <c r="C47" s="111"/>
      <c r="D47" s="110"/>
      <c r="E47" s="109"/>
      <c r="F47" s="117"/>
      <c r="G47" s="107"/>
      <c r="H47" s="106"/>
      <c r="I47" s="187"/>
    </row>
    <row r="48" spans="2:9" ht="12.75" customHeight="1">
      <c r="B48" s="184">
        <f>IF((G48&lt;&gt;0),B46+1,"")</f>
      </c>
      <c r="C48" s="114"/>
      <c r="D48" s="116"/>
      <c r="E48" s="115"/>
      <c r="F48" s="114"/>
      <c r="G48" s="113"/>
      <c r="H48" s="112"/>
      <c r="I48" s="186">
        <f>IF((H48=0),"",H48+H49)</f>
      </c>
    </row>
    <row r="49" spans="2:9" ht="13.5" customHeight="1" thickBot="1">
      <c r="B49" s="185"/>
      <c r="C49" s="111"/>
      <c r="D49" s="110"/>
      <c r="E49" s="109"/>
      <c r="F49" s="117"/>
      <c r="G49" s="107"/>
      <c r="H49" s="106"/>
      <c r="I49" s="187"/>
    </row>
    <row r="50" spans="2:9" ht="12.75" customHeight="1">
      <c r="B50" s="184">
        <f>IF((G50&lt;&gt;0),B48+1,"")</f>
      </c>
      <c r="C50" s="114"/>
      <c r="D50" s="116"/>
      <c r="E50" s="115"/>
      <c r="F50" s="114"/>
      <c r="G50" s="113"/>
      <c r="H50" s="112"/>
      <c r="I50" s="186">
        <f>IF((H50=0),"",H50+H51)</f>
      </c>
    </row>
    <row r="51" spans="2:9" ht="13.5" customHeight="1" thickBot="1">
      <c r="B51" s="185"/>
      <c r="C51" s="111"/>
      <c r="D51" s="110"/>
      <c r="E51" s="109"/>
      <c r="F51" s="117"/>
      <c r="G51" s="107"/>
      <c r="H51" s="106"/>
      <c r="I51" s="187"/>
    </row>
    <row r="52" spans="2:9" ht="12.75" customHeight="1">
      <c r="B52" s="184">
        <f>IF((G52&lt;&gt;0),B50+1,"")</f>
      </c>
      <c r="C52" s="114"/>
      <c r="D52" s="116"/>
      <c r="E52" s="115"/>
      <c r="F52" s="114"/>
      <c r="G52" s="113"/>
      <c r="H52" s="112"/>
      <c r="I52" s="186">
        <f>IF((H52=0),"",H52+H53)</f>
      </c>
    </row>
    <row r="53" spans="2:9" ht="13.5" customHeight="1" thickBot="1">
      <c r="B53" s="185"/>
      <c r="C53" s="111"/>
      <c r="D53" s="110"/>
      <c r="E53" s="109"/>
      <c r="F53" s="117"/>
      <c r="G53" s="107"/>
      <c r="H53" s="106"/>
      <c r="I53" s="187"/>
    </row>
    <row r="54" spans="2:9" ht="12.75" customHeight="1">
      <c r="B54" s="184">
        <f>IF((G54&lt;&gt;0),B52+1,"")</f>
      </c>
      <c r="C54" s="114"/>
      <c r="D54" s="116"/>
      <c r="E54" s="115"/>
      <c r="F54" s="114"/>
      <c r="G54" s="113"/>
      <c r="H54" s="112"/>
      <c r="I54" s="186">
        <f>IF((H54=0),"",H54+H55)</f>
      </c>
    </row>
    <row r="55" spans="2:9" ht="13.5" customHeight="1" thickBot="1">
      <c r="B55" s="185"/>
      <c r="C55" s="111"/>
      <c r="D55" s="110"/>
      <c r="E55" s="109"/>
      <c r="F55" s="117"/>
      <c r="G55" s="107"/>
      <c r="H55" s="106"/>
      <c r="I55" s="187"/>
    </row>
    <row r="56" spans="2:9" ht="12.75" customHeight="1">
      <c r="B56" s="184">
        <f>IF((G56&lt;&gt;0),B54+1,"")</f>
      </c>
      <c r="C56" s="114"/>
      <c r="D56" s="116"/>
      <c r="E56" s="115"/>
      <c r="F56" s="114"/>
      <c r="G56" s="113"/>
      <c r="H56" s="112"/>
      <c r="I56" s="186">
        <f>IF((H56=0),"",H56+H57)</f>
      </c>
    </row>
    <row r="57" spans="2:9" ht="13.5" customHeight="1" thickBot="1">
      <c r="B57" s="185"/>
      <c r="C57" s="111"/>
      <c r="D57" s="110"/>
      <c r="E57" s="109"/>
      <c r="F57" s="117"/>
      <c r="G57" s="107"/>
      <c r="H57" s="106"/>
      <c r="I57" s="187"/>
    </row>
    <row r="58" spans="2:9" ht="12.75" customHeight="1">
      <c r="B58" s="184">
        <f>IF((G58&lt;&gt;0),B56+1,"")</f>
      </c>
      <c r="C58" s="114"/>
      <c r="D58" s="116"/>
      <c r="E58" s="115"/>
      <c r="F58" s="114"/>
      <c r="G58" s="113"/>
      <c r="H58" s="112"/>
      <c r="I58" s="186">
        <f>IF((H58=0),"",H58+H59)</f>
      </c>
    </row>
    <row r="59" spans="2:9" ht="13.5" customHeight="1" thickBot="1">
      <c r="B59" s="185"/>
      <c r="C59" s="111"/>
      <c r="D59" s="110"/>
      <c r="E59" s="109"/>
      <c r="F59" s="117"/>
      <c r="G59" s="107"/>
      <c r="H59" s="106"/>
      <c r="I59" s="187"/>
    </row>
    <row r="60" spans="2:9" ht="12.75" customHeight="1">
      <c r="B60" s="184">
        <f>IF((G60&lt;&gt;0),B58+1,"")</f>
      </c>
      <c r="C60" s="114"/>
      <c r="D60" s="116"/>
      <c r="E60" s="115"/>
      <c r="F60" s="114"/>
      <c r="G60" s="113"/>
      <c r="H60" s="112"/>
      <c r="I60" s="186">
        <f>IF((H60=0),"",H60+H61)</f>
      </c>
    </row>
    <row r="61" spans="2:9" ht="13.5" customHeight="1" thickBot="1">
      <c r="B61" s="185"/>
      <c r="C61" s="111"/>
      <c r="D61" s="110"/>
      <c r="E61" s="109"/>
      <c r="F61" s="117"/>
      <c r="G61" s="107"/>
      <c r="H61" s="106"/>
      <c r="I61" s="187"/>
    </row>
    <row r="62" spans="2:9" ht="12.75" customHeight="1">
      <c r="B62" s="184">
        <f>IF((G62&lt;&gt;0),B60+1,"")</f>
      </c>
      <c r="C62" s="114"/>
      <c r="D62" s="116"/>
      <c r="E62" s="115"/>
      <c r="F62" s="114"/>
      <c r="G62" s="113"/>
      <c r="H62" s="112"/>
      <c r="I62" s="186">
        <f>IF((H62=0),"",H62+H63)</f>
      </c>
    </row>
    <row r="63" spans="2:9" ht="13.5" customHeight="1" thickBot="1">
      <c r="B63" s="185"/>
      <c r="C63" s="111"/>
      <c r="D63" s="110"/>
      <c r="E63" s="109"/>
      <c r="F63" s="117"/>
      <c r="G63" s="107"/>
      <c r="H63" s="106"/>
      <c r="I63" s="187"/>
    </row>
    <row r="64" spans="2:9" ht="12.75" customHeight="1">
      <c r="B64" s="184">
        <f>IF((G64&lt;&gt;0),B62+1,"")</f>
      </c>
      <c r="C64" s="114"/>
      <c r="D64" s="116"/>
      <c r="E64" s="115"/>
      <c r="F64" s="114"/>
      <c r="G64" s="113"/>
      <c r="H64" s="112"/>
      <c r="I64" s="186">
        <f>IF((H64=0),"",H64+H65)</f>
      </c>
    </row>
    <row r="65" spans="2:9" ht="13.5" customHeight="1" thickBot="1">
      <c r="B65" s="185"/>
      <c r="C65" s="111"/>
      <c r="D65" s="110"/>
      <c r="E65" s="109"/>
      <c r="F65" s="117"/>
      <c r="G65" s="107"/>
      <c r="H65" s="106"/>
      <c r="I65" s="187"/>
    </row>
    <row r="66" spans="2:9" ht="12.75" customHeight="1">
      <c r="B66" s="184">
        <f>IF((G66&lt;&gt;0),B64+1,"")</f>
      </c>
      <c r="C66" s="114"/>
      <c r="D66" s="116"/>
      <c r="E66" s="115"/>
      <c r="F66" s="114"/>
      <c r="G66" s="113"/>
      <c r="H66" s="112"/>
      <c r="I66" s="186">
        <f>IF((H66=0),"",H66+H67)</f>
      </c>
    </row>
    <row r="67" spans="2:9" ht="13.5" customHeight="1" thickBot="1">
      <c r="B67" s="185"/>
      <c r="C67" s="111"/>
      <c r="D67" s="110"/>
      <c r="E67" s="109"/>
      <c r="F67" s="117"/>
      <c r="G67" s="107"/>
      <c r="H67" s="106"/>
      <c r="I67" s="187"/>
    </row>
    <row r="68" spans="2:9" ht="12.75" customHeight="1">
      <c r="B68" s="184">
        <f>IF((G68&lt;&gt;0),B66+1,"")</f>
      </c>
      <c r="C68" s="114"/>
      <c r="D68" s="116"/>
      <c r="E68" s="115"/>
      <c r="F68" s="114"/>
      <c r="G68" s="113"/>
      <c r="H68" s="112"/>
      <c r="I68" s="186">
        <f>IF((H68=0),"",H68+H69)</f>
      </c>
    </row>
    <row r="69" spans="2:9" ht="13.5" customHeight="1" thickBot="1">
      <c r="B69" s="185"/>
      <c r="C69" s="111"/>
      <c r="D69" s="110"/>
      <c r="E69" s="109"/>
      <c r="F69" s="117"/>
      <c r="G69" s="107"/>
      <c r="H69" s="106"/>
      <c r="I69" s="187"/>
    </row>
    <row r="70" spans="2:9" ht="12.75" customHeight="1">
      <c r="B70" s="184">
        <f>IF((G70&lt;&gt;0),B68+1,"")</f>
      </c>
      <c r="C70" s="114"/>
      <c r="D70" s="116"/>
      <c r="E70" s="115"/>
      <c r="F70" s="114"/>
      <c r="G70" s="113"/>
      <c r="H70" s="112"/>
      <c r="I70" s="186">
        <f>IF((H70=0),"",H70+H71)</f>
      </c>
    </row>
    <row r="71" spans="2:9" ht="13.5" customHeight="1" thickBot="1">
      <c r="B71" s="185"/>
      <c r="C71" s="111"/>
      <c r="D71" s="110"/>
      <c r="E71" s="109"/>
      <c r="F71" s="117"/>
      <c r="G71" s="107"/>
      <c r="H71" s="106"/>
      <c r="I71" s="187"/>
    </row>
    <row r="72" spans="2:9" ht="12.75" customHeight="1">
      <c r="B72" s="184">
        <f>IF((G72&lt;&gt;0),B70+1,"")</f>
      </c>
      <c r="C72" s="114"/>
      <c r="D72" s="116"/>
      <c r="E72" s="115"/>
      <c r="F72" s="114"/>
      <c r="G72" s="113"/>
      <c r="H72" s="112"/>
      <c r="I72" s="186">
        <f>IF((H72=0),"",H72+H73)</f>
      </c>
    </row>
    <row r="73" spans="2:9" ht="13.5" customHeight="1" thickBot="1">
      <c r="B73" s="185"/>
      <c r="C73" s="111"/>
      <c r="D73" s="110"/>
      <c r="E73" s="109"/>
      <c r="F73" s="117"/>
      <c r="G73" s="107"/>
      <c r="H73" s="106"/>
      <c r="I73" s="187"/>
    </row>
    <row r="74" spans="2:9" ht="12.75" customHeight="1">
      <c r="B74" s="184">
        <f>IF((G74&lt;&gt;0),B72+1,"")</f>
      </c>
      <c r="C74" s="114"/>
      <c r="D74" s="116"/>
      <c r="E74" s="115"/>
      <c r="F74" s="114"/>
      <c r="G74" s="113"/>
      <c r="H74" s="112"/>
      <c r="I74" s="186">
        <f>IF((H74=0),"",H74+H75)</f>
      </c>
    </row>
    <row r="75" spans="2:9" ht="13.5" customHeight="1" thickBot="1">
      <c r="B75" s="185"/>
      <c r="C75" s="111"/>
      <c r="D75" s="110"/>
      <c r="E75" s="109"/>
      <c r="F75" s="117"/>
      <c r="G75" s="107"/>
      <c r="H75" s="106"/>
      <c r="I75" s="187"/>
    </row>
    <row r="76" spans="2:9" ht="12.75" customHeight="1">
      <c r="B76" s="184">
        <f>IF((G76&lt;&gt;0),B74+1,"")</f>
      </c>
      <c r="C76" s="114"/>
      <c r="D76" s="116"/>
      <c r="E76" s="115"/>
      <c r="F76" s="114"/>
      <c r="G76" s="113"/>
      <c r="H76" s="112"/>
      <c r="I76" s="186">
        <f>IF((H76=0),"",H76+H77)</f>
      </c>
    </row>
    <row r="77" spans="2:9" ht="13.5" customHeight="1" thickBot="1">
      <c r="B77" s="185"/>
      <c r="C77" s="111"/>
      <c r="D77" s="110"/>
      <c r="E77" s="109"/>
      <c r="F77" s="117"/>
      <c r="G77" s="107"/>
      <c r="H77" s="106"/>
      <c r="I77" s="187"/>
    </row>
    <row r="78" spans="2:9" ht="12.75" customHeight="1">
      <c r="B78" s="184">
        <f>IF((G78&lt;&gt;0),B76+1,"")</f>
      </c>
      <c r="C78" s="114"/>
      <c r="D78" s="116"/>
      <c r="E78" s="115"/>
      <c r="F78" s="114"/>
      <c r="G78" s="113"/>
      <c r="H78" s="112"/>
      <c r="I78" s="186">
        <f>IF((H78=0),"",H78+H79)</f>
      </c>
    </row>
    <row r="79" spans="2:9" ht="13.5" customHeight="1" thickBot="1">
      <c r="B79" s="185"/>
      <c r="C79" s="111"/>
      <c r="D79" s="110"/>
      <c r="E79" s="109"/>
      <c r="F79" s="117"/>
      <c r="G79" s="107"/>
      <c r="H79" s="106"/>
      <c r="I79" s="187"/>
    </row>
    <row r="80" spans="2:9" ht="12.75" customHeight="1">
      <c r="B80" s="184">
        <f>IF((G80&lt;&gt;0),B78+1,"")</f>
      </c>
      <c r="C80" s="114"/>
      <c r="D80" s="116"/>
      <c r="E80" s="115"/>
      <c r="F80" s="114"/>
      <c r="G80" s="113"/>
      <c r="H80" s="112"/>
      <c r="I80" s="186">
        <f>IF((H80=0),"",H80+H81)</f>
      </c>
    </row>
    <row r="81" spans="2:9" ht="13.5" customHeight="1" thickBot="1">
      <c r="B81" s="185"/>
      <c r="C81" s="111"/>
      <c r="D81" s="110"/>
      <c r="E81" s="109"/>
      <c r="F81" s="117"/>
      <c r="G81" s="107"/>
      <c r="H81" s="106"/>
      <c r="I81" s="187"/>
    </row>
    <row r="82" spans="2:9" ht="12.75" customHeight="1">
      <c r="B82" s="184">
        <f>IF((G82&lt;&gt;0),B80+1,"")</f>
      </c>
      <c r="C82" s="114"/>
      <c r="D82" s="116"/>
      <c r="E82" s="115"/>
      <c r="F82" s="114"/>
      <c r="G82" s="113"/>
      <c r="H82" s="112"/>
      <c r="I82" s="186">
        <f>IF((H82=0),"",H82+H83)</f>
      </c>
    </row>
    <row r="83" spans="2:9" ht="13.5" customHeight="1" thickBot="1">
      <c r="B83" s="185"/>
      <c r="C83" s="111"/>
      <c r="D83" s="110"/>
      <c r="E83" s="109"/>
      <c r="F83" s="117"/>
      <c r="G83" s="107"/>
      <c r="H83" s="106"/>
      <c r="I83" s="187"/>
    </row>
    <row r="84" spans="2:9" ht="12.75" customHeight="1">
      <c r="B84" s="184">
        <f>IF((G84&lt;&gt;0),B82+1,"")</f>
      </c>
      <c r="C84" s="114"/>
      <c r="D84" s="116"/>
      <c r="E84" s="115"/>
      <c r="F84" s="114"/>
      <c r="G84" s="113"/>
      <c r="H84" s="112"/>
      <c r="I84" s="186">
        <f>IF((H84=0),"",H84+H85)</f>
      </c>
    </row>
    <row r="85" spans="2:9" ht="13.5" customHeight="1" thickBot="1">
      <c r="B85" s="185"/>
      <c r="C85" s="111"/>
      <c r="D85" s="110"/>
      <c r="E85" s="109"/>
      <c r="F85" s="117"/>
      <c r="G85" s="107"/>
      <c r="H85" s="106"/>
      <c r="I85" s="187"/>
    </row>
    <row r="86" spans="2:9" ht="12.75" customHeight="1">
      <c r="B86" s="184">
        <f>IF((G86&lt;&gt;0),B84+1,"")</f>
      </c>
      <c r="C86" s="114"/>
      <c r="D86" s="116"/>
      <c r="E86" s="115"/>
      <c r="F86" s="114"/>
      <c r="G86" s="113"/>
      <c r="H86" s="112"/>
      <c r="I86" s="186">
        <f>IF((H86=0),"",H86+H87)</f>
      </c>
    </row>
    <row r="87" spans="2:9" ht="13.5" customHeight="1" thickBot="1">
      <c r="B87" s="185"/>
      <c r="C87" s="111"/>
      <c r="D87" s="110"/>
      <c r="E87" s="109"/>
      <c r="F87" s="117"/>
      <c r="G87" s="107"/>
      <c r="H87" s="106"/>
      <c r="I87" s="187"/>
    </row>
    <row r="88" spans="2:9" ht="12.75" customHeight="1">
      <c r="B88" s="184">
        <f>IF((G88&lt;&gt;0),B86+1,"")</f>
      </c>
      <c r="C88" s="114"/>
      <c r="D88" s="116"/>
      <c r="E88" s="115"/>
      <c r="F88" s="114"/>
      <c r="G88" s="113"/>
      <c r="H88" s="112"/>
      <c r="I88" s="186">
        <f>IF((H88=0),"",H88+H89)</f>
      </c>
    </row>
    <row r="89" spans="2:9" ht="13.5" customHeight="1" thickBot="1">
      <c r="B89" s="185"/>
      <c r="C89" s="111"/>
      <c r="D89" s="110"/>
      <c r="E89" s="109"/>
      <c r="F89" s="117"/>
      <c r="G89" s="107"/>
      <c r="H89" s="106"/>
      <c r="I89" s="187"/>
    </row>
    <row r="90" spans="2:9" ht="12.75" customHeight="1">
      <c r="B90" s="184">
        <f>IF((G90&lt;&gt;0),B88+1,"")</f>
      </c>
      <c r="C90" s="114"/>
      <c r="D90" s="116"/>
      <c r="E90" s="115"/>
      <c r="F90" s="114"/>
      <c r="G90" s="113"/>
      <c r="H90" s="112"/>
      <c r="I90" s="186">
        <f>IF((H90=0),"",H90+H91)</f>
      </c>
    </row>
    <row r="91" spans="2:9" ht="13.5" customHeight="1" thickBot="1">
      <c r="B91" s="185"/>
      <c r="C91" s="111"/>
      <c r="D91" s="110"/>
      <c r="E91" s="109"/>
      <c r="F91" s="117"/>
      <c r="G91" s="107"/>
      <c r="H91" s="106"/>
      <c r="I91" s="187"/>
    </row>
    <row r="92" spans="2:9" ht="12.75" customHeight="1">
      <c r="B92" s="184">
        <f>IF((G92&lt;&gt;0),B90+1,"")</f>
      </c>
      <c r="C92" s="114"/>
      <c r="D92" s="116"/>
      <c r="E92" s="115"/>
      <c r="F92" s="114"/>
      <c r="G92" s="113"/>
      <c r="H92" s="112"/>
      <c r="I92" s="186">
        <f>IF((H92=0),"",H92+H93)</f>
      </c>
    </row>
    <row r="93" spans="2:9" ht="13.5" customHeight="1" thickBot="1">
      <c r="B93" s="185"/>
      <c r="C93" s="111"/>
      <c r="D93" s="110"/>
      <c r="E93" s="109"/>
      <c r="F93" s="117"/>
      <c r="G93" s="107"/>
      <c r="H93" s="106"/>
      <c r="I93" s="187"/>
    </row>
    <row r="94" spans="2:9" ht="12.75" customHeight="1">
      <c r="B94" s="184">
        <f>IF((G94&lt;&gt;0),B92+1,"")</f>
      </c>
      <c r="C94" s="114"/>
      <c r="D94" s="116"/>
      <c r="E94" s="115"/>
      <c r="F94" s="114"/>
      <c r="G94" s="113"/>
      <c r="H94" s="112"/>
      <c r="I94" s="186">
        <f>IF((H94=0),"",H94+H95)</f>
      </c>
    </row>
    <row r="95" spans="2:9" ht="13.5" customHeight="1" thickBot="1">
      <c r="B95" s="185"/>
      <c r="C95" s="111"/>
      <c r="D95" s="110"/>
      <c r="E95" s="109"/>
      <c r="F95" s="117"/>
      <c r="G95" s="107"/>
      <c r="H95" s="106"/>
      <c r="I95" s="187"/>
    </row>
    <row r="96" spans="2:9" ht="12.75" customHeight="1">
      <c r="B96" s="184">
        <f>IF((G96&lt;&gt;0),B94+1,"")</f>
      </c>
      <c r="C96" s="114"/>
      <c r="D96" s="116"/>
      <c r="E96" s="115"/>
      <c r="F96" s="114"/>
      <c r="G96" s="113"/>
      <c r="H96" s="112"/>
      <c r="I96" s="186">
        <f>IF((H96=0),"",H96+H97)</f>
      </c>
    </row>
    <row r="97" spans="2:9" ht="13.5" customHeight="1" thickBot="1">
      <c r="B97" s="185"/>
      <c r="C97" s="111"/>
      <c r="D97" s="110"/>
      <c r="E97" s="109"/>
      <c r="F97" s="117"/>
      <c r="G97" s="107"/>
      <c r="H97" s="106"/>
      <c r="I97" s="187"/>
    </row>
    <row r="98" spans="2:9" ht="12.75" customHeight="1">
      <c r="B98" s="184">
        <f>IF((G98&lt;&gt;0),B96+1,"")</f>
      </c>
      <c r="C98" s="114"/>
      <c r="D98" s="116"/>
      <c r="E98" s="115"/>
      <c r="F98" s="114"/>
      <c r="G98" s="113"/>
      <c r="H98" s="112"/>
      <c r="I98" s="186">
        <f>IF((H98=0),"",H98+H99)</f>
      </c>
    </row>
    <row r="99" spans="2:9" ht="13.5" customHeight="1" thickBot="1">
      <c r="B99" s="185"/>
      <c r="C99" s="111"/>
      <c r="D99" s="110"/>
      <c r="E99" s="109"/>
      <c r="F99" s="117"/>
      <c r="G99" s="107"/>
      <c r="H99" s="106"/>
      <c r="I99" s="187"/>
    </row>
    <row r="100" spans="2:9" ht="12.75" customHeight="1">
      <c r="B100" s="184">
        <f>IF((G100&lt;&gt;0),B98+1,"")</f>
      </c>
      <c r="C100" s="114"/>
      <c r="D100" s="116"/>
      <c r="E100" s="115"/>
      <c r="F100" s="114"/>
      <c r="G100" s="113"/>
      <c r="H100" s="112"/>
      <c r="I100" s="186">
        <f>IF((H100=0),"",H100+H101)</f>
      </c>
    </row>
    <row r="101" spans="2:9" ht="13.5" customHeight="1" thickBot="1">
      <c r="B101" s="185"/>
      <c r="C101" s="111"/>
      <c r="D101" s="110"/>
      <c r="E101" s="109"/>
      <c r="F101" s="117"/>
      <c r="G101" s="107"/>
      <c r="H101" s="106"/>
      <c r="I101" s="187"/>
    </row>
    <row r="102" spans="2:9" ht="12.75" customHeight="1">
      <c r="B102" s="184">
        <f>IF((G102&lt;&gt;0),B100+1,"")</f>
      </c>
      <c r="C102" s="114"/>
      <c r="D102" s="116"/>
      <c r="E102" s="115"/>
      <c r="F102" s="114"/>
      <c r="G102" s="113"/>
      <c r="H102" s="112"/>
      <c r="I102" s="186">
        <f>IF((H102=0),"",H102+H103)</f>
      </c>
    </row>
    <row r="103" spans="2:9" ht="13.5" customHeight="1" thickBot="1">
      <c r="B103" s="185"/>
      <c r="C103" s="111"/>
      <c r="D103" s="110"/>
      <c r="E103" s="109"/>
      <c r="F103" s="117"/>
      <c r="G103" s="107"/>
      <c r="H103" s="106"/>
      <c r="I103" s="187"/>
    </row>
    <row r="104" spans="2:9" ht="12.75" customHeight="1">
      <c r="B104" s="184">
        <f>IF((G104&lt;&gt;0),B102+1,"")</f>
      </c>
      <c r="C104" s="114"/>
      <c r="D104" s="116"/>
      <c r="E104" s="115"/>
      <c r="F104" s="114"/>
      <c r="G104" s="113"/>
      <c r="H104" s="112"/>
      <c r="I104" s="186">
        <f>IF((H104=0),"",H104+H105)</f>
      </c>
    </row>
    <row r="105" spans="2:9" ht="13.5" customHeight="1" thickBot="1">
      <c r="B105" s="185"/>
      <c r="C105" s="111"/>
      <c r="D105" s="110"/>
      <c r="E105" s="109"/>
      <c r="F105" s="117"/>
      <c r="G105" s="107"/>
      <c r="H105" s="106"/>
      <c r="I105" s="187"/>
    </row>
    <row r="106" spans="2:9" ht="12.75" customHeight="1">
      <c r="B106" s="184">
        <f>IF((G106&lt;&gt;0),B104+1,"")</f>
      </c>
      <c r="C106" s="114"/>
      <c r="D106" s="116"/>
      <c r="E106" s="115"/>
      <c r="F106" s="114"/>
      <c r="G106" s="113"/>
      <c r="H106" s="112"/>
      <c r="I106" s="186">
        <f>IF((H106=0),"",H106+H107)</f>
      </c>
    </row>
    <row r="107" spans="2:9" ht="13.5" customHeight="1" thickBot="1">
      <c r="B107" s="185"/>
      <c r="C107" s="111"/>
      <c r="D107" s="110"/>
      <c r="E107" s="109"/>
      <c r="F107" s="117"/>
      <c r="G107" s="107"/>
      <c r="H107" s="106"/>
      <c r="I107" s="187"/>
    </row>
    <row r="108" spans="2:9" ht="12.75" customHeight="1">
      <c r="B108" s="184">
        <f>IF((G108&lt;&gt;0),B106+1,"")</f>
      </c>
      <c r="C108" s="114"/>
      <c r="D108" s="116"/>
      <c r="E108" s="115"/>
      <c r="F108" s="114"/>
      <c r="G108" s="113"/>
      <c r="H108" s="112"/>
      <c r="I108" s="186">
        <f>IF((H108=0),"",H108+H109)</f>
      </c>
    </row>
    <row r="109" spans="2:9" ht="13.5" customHeight="1" thickBot="1">
      <c r="B109" s="185"/>
      <c r="C109" s="111"/>
      <c r="D109" s="110"/>
      <c r="E109" s="109"/>
      <c r="F109" s="117"/>
      <c r="G109" s="107"/>
      <c r="H109" s="106"/>
      <c r="I109" s="187"/>
    </row>
    <row r="110" spans="2:9" ht="12.75" customHeight="1">
      <c r="B110" s="184">
        <f>IF((G110&lt;&gt;0),B108+1,"")</f>
      </c>
      <c r="C110" s="114"/>
      <c r="D110" s="116"/>
      <c r="E110" s="115"/>
      <c r="F110" s="114"/>
      <c r="G110" s="113"/>
      <c r="H110" s="112"/>
      <c r="I110" s="186">
        <f>IF((H110=0),"",H110+H111)</f>
      </c>
    </row>
    <row r="111" spans="2:9" ht="13.5" customHeight="1" thickBot="1">
      <c r="B111" s="185"/>
      <c r="C111" s="111"/>
      <c r="D111" s="110"/>
      <c r="E111" s="109"/>
      <c r="F111" s="117"/>
      <c r="G111" s="107"/>
      <c r="H111" s="106"/>
      <c r="I111" s="187"/>
    </row>
    <row r="112" spans="2:9" ht="12.75" customHeight="1">
      <c r="B112" s="184">
        <f>IF((G112&lt;&gt;0),B110+1,"")</f>
      </c>
      <c r="C112" s="114"/>
      <c r="D112" s="116"/>
      <c r="E112" s="115"/>
      <c r="F112" s="114"/>
      <c r="G112" s="113"/>
      <c r="H112" s="112"/>
      <c r="I112" s="186">
        <f>IF((H112=0),"",H112+H113)</f>
      </c>
    </row>
    <row r="113" spans="2:9" ht="13.5" customHeight="1" thickBot="1">
      <c r="B113" s="185"/>
      <c r="C113" s="111"/>
      <c r="D113" s="110"/>
      <c r="E113" s="109"/>
      <c r="F113" s="117"/>
      <c r="G113" s="107"/>
      <c r="H113" s="106"/>
      <c r="I113" s="187"/>
    </row>
    <row r="114" spans="2:9" ht="12.75" customHeight="1">
      <c r="B114" s="184">
        <f>IF((G114&lt;&gt;0),B112+1,"")</f>
      </c>
      <c r="C114" s="114"/>
      <c r="D114" s="116"/>
      <c r="E114" s="115"/>
      <c r="F114" s="114"/>
      <c r="G114" s="113"/>
      <c r="H114" s="112"/>
      <c r="I114" s="186">
        <f>IF((H114=0),"",H114+H115)</f>
      </c>
    </row>
    <row r="115" spans="2:9" ht="13.5" customHeight="1" thickBot="1">
      <c r="B115" s="185"/>
      <c r="C115" s="111"/>
      <c r="D115" s="110"/>
      <c r="E115" s="109"/>
      <c r="F115" s="117"/>
      <c r="G115" s="107"/>
      <c r="H115" s="106"/>
      <c r="I115" s="187"/>
    </row>
    <row r="116" spans="2:9" ht="12.75" customHeight="1">
      <c r="B116" s="184">
        <f>IF((G116&lt;&gt;0),B114+1,"")</f>
      </c>
      <c r="C116" s="114"/>
      <c r="D116" s="116"/>
      <c r="E116" s="115"/>
      <c r="F116" s="114"/>
      <c r="G116" s="113"/>
      <c r="H116" s="112"/>
      <c r="I116" s="186">
        <f>IF((H116=0),"",H116+H117)</f>
      </c>
    </row>
    <row r="117" spans="2:9" ht="13.5" customHeight="1" thickBot="1">
      <c r="B117" s="185"/>
      <c r="C117" s="111"/>
      <c r="D117" s="110"/>
      <c r="E117" s="109"/>
      <c r="F117" s="117"/>
      <c r="G117" s="107"/>
      <c r="H117" s="106"/>
      <c r="I117" s="187"/>
    </row>
    <row r="118" spans="2:9" ht="12.75" customHeight="1">
      <c r="B118" s="184">
        <f>IF((G118&lt;&gt;0),B116+1,"")</f>
      </c>
      <c r="C118" s="114"/>
      <c r="D118" s="116"/>
      <c r="E118" s="115"/>
      <c r="F118" s="114"/>
      <c r="G118" s="113"/>
      <c r="H118" s="112"/>
      <c r="I118" s="186">
        <f>IF((H118=0),"",H118+H119)</f>
      </c>
    </row>
    <row r="119" spans="2:9" ht="13.5" customHeight="1" thickBot="1">
      <c r="B119" s="185"/>
      <c r="C119" s="111"/>
      <c r="D119" s="110"/>
      <c r="E119" s="109"/>
      <c r="F119" s="117"/>
      <c r="G119" s="107"/>
      <c r="H119" s="106"/>
      <c r="I119" s="187"/>
    </row>
    <row r="120" spans="2:9" ht="12.75" customHeight="1">
      <c r="B120" s="184">
        <f>IF((G120&lt;&gt;0),B118+1,"")</f>
      </c>
      <c r="C120" s="114"/>
      <c r="D120" s="116"/>
      <c r="E120" s="115"/>
      <c r="F120" s="114"/>
      <c r="G120" s="113"/>
      <c r="H120" s="112"/>
      <c r="I120" s="186">
        <f>IF((H120=0),"",H120+H121)</f>
      </c>
    </row>
    <row r="121" spans="2:9" ht="13.5" customHeight="1" thickBot="1">
      <c r="B121" s="185"/>
      <c r="C121" s="111"/>
      <c r="D121" s="110"/>
      <c r="E121" s="109"/>
      <c r="F121" s="117"/>
      <c r="G121" s="107"/>
      <c r="H121" s="106"/>
      <c r="I121" s="187"/>
    </row>
    <row r="122" spans="2:9" ht="12.75" customHeight="1">
      <c r="B122" s="184">
        <f>IF((G122&lt;&gt;0),B120+1,"")</f>
      </c>
      <c r="C122" s="114"/>
      <c r="D122" s="116"/>
      <c r="E122" s="115"/>
      <c r="F122" s="114"/>
      <c r="G122" s="113"/>
      <c r="H122" s="112"/>
      <c r="I122" s="186">
        <f>IF((H122=0),"",H122+H123)</f>
      </c>
    </row>
    <row r="123" spans="2:9" ht="13.5" customHeight="1" thickBot="1">
      <c r="B123" s="185"/>
      <c r="C123" s="111"/>
      <c r="D123" s="110"/>
      <c r="E123" s="109"/>
      <c r="F123" s="117"/>
      <c r="G123" s="107"/>
      <c r="H123" s="106"/>
      <c r="I123" s="187"/>
    </row>
    <row r="124" spans="2:9" ht="12.75" customHeight="1">
      <c r="B124" s="184">
        <f>IF((G124&lt;&gt;0),B122+1,"")</f>
      </c>
      <c r="C124" s="114"/>
      <c r="D124" s="116"/>
      <c r="E124" s="115"/>
      <c r="F124" s="114"/>
      <c r="G124" s="113"/>
      <c r="H124" s="112"/>
      <c r="I124" s="186">
        <f>IF((H124=0),"",H124+H125)</f>
      </c>
    </row>
    <row r="125" spans="2:9" ht="13.5" customHeight="1" thickBot="1">
      <c r="B125" s="185"/>
      <c r="C125" s="111"/>
      <c r="D125" s="110"/>
      <c r="E125" s="109"/>
      <c r="F125" s="117"/>
      <c r="G125" s="107"/>
      <c r="H125" s="106"/>
      <c r="I125" s="187"/>
    </row>
    <row r="126" spans="2:9" ht="12.75" customHeight="1">
      <c r="B126" s="184">
        <f>IF((G126&lt;&gt;0),B124+1,"")</f>
      </c>
      <c r="C126" s="114"/>
      <c r="D126" s="116"/>
      <c r="E126" s="115"/>
      <c r="F126" s="114"/>
      <c r="G126" s="113"/>
      <c r="H126" s="112"/>
      <c r="I126" s="186">
        <f>IF((H126=0),"",H126+H127)</f>
      </c>
    </row>
    <row r="127" spans="2:9" ht="13.5" customHeight="1" thickBot="1">
      <c r="B127" s="185"/>
      <c r="C127" s="111"/>
      <c r="D127" s="110"/>
      <c r="E127" s="109"/>
      <c r="F127" s="117"/>
      <c r="G127" s="107"/>
      <c r="H127" s="106"/>
      <c r="I127" s="187"/>
    </row>
    <row r="128" spans="2:9" ht="12.75" customHeight="1">
      <c r="B128" s="184">
        <f>IF((G128&lt;&gt;0),B126+1,"")</f>
      </c>
      <c r="C128" s="114"/>
      <c r="D128" s="116"/>
      <c r="E128" s="115"/>
      <c r="F128" s="114"/>
      <c r="G128" s="113"/>
      <c r="H128" s="112"/>
      <c r="I128" s="186">
        <f>IF((H128=0),"",H128+H129)</f>
      </c>
    </row>
    <row r="129" spans="2:9" ht="13.5" customHeight="1" thickBot="1">
      <c r="B129" s="185"/>
      <c r="C129" s="111"/>
      <c r="D129" s="110"/>
      <c r="E129" s="109"/>
      <c r="F129" s="117"/>
      <c r="G129" s="107"/>
      <c r="H129" s="106"/>
      <c r="I129" s="187"/>
    </row>
    <row r="130" spans="2:9" ht="12.75" customHeight="1">
      <c r="B130" s="184">
        <f>IF((G130&lt;&gt;0),B128+1,"")</f>
      </c>
      <c r="C130" s="114"/>
      <c r="D130" s="116"/>
      <c r="E130" s="115"/>
      <c r="F130" s="114"/>
      <c r="G130" s="113"/>
      <c r="H130" s="112"/>
      <c r="I130" s="186">
        <f>IF((H130=0),"",H130+H131)</f>
      </c>
    </row>
    <row r="131" spans="2:9" ht="13.5" customHeight="1" thickBot="1">
      <c r="B131" s="185"/>
      <c r="C131" s="111"/>
      <c r="D131" s="110"/>
      <c r="E131" s="109"/>
      <c r="F131" s="117"/>
      <c r="G131" s="107"/>
      <c r="H131" s="106"/>
      <c r="I131" s="187"/>
    </row>
    <row r="132" spans="2:9" ht="12.75" customHeight="1">
      <c r="B132" s="184">
        <f>IF((G132&lt;&gt;0),B130+1,"")</f>
      </c>
      <c r="C132" s="114"/>
      <c r="D132" s="116"/>
      <c r="E132" s="115"/>
      <c r="F132" s="114"/>
      <c r="G132" s="113"/>
      <c r="H132" s="112"/>
      <c r="I132" s="186">
        <f>IF((H132=0),"",H132+H133)</f>
      </c>
    </row>
    <row r="133" spans="2:9" ht="13.5" customHeight="1" thickBot="1">
      <c r="B133" s="185"/>
      <c r="C133" s="111"/>
      <c r="D133" s="110"/>
      <c r="E133" s="109"/>
      <c r="F133" s="117"/>
      <c r="G133" s="107"/>
      <c r="H133" s="106"/>
      <c r="I133" s="187"/>
    </row>
    <row r="134" spans="2:9" ht="12.75" customHeight="1">
      <c r="B134" s="184">
        <f>IF((G134&lt;&gt;0),B132+1,"")</f>
      </c>
      <c r="C134" s="114"/>
      <c r="D134" s="116"/>
      <c r="E134" s="115"/>
      <c r="F134" s="114"/>
      <c r="G134" s="113"/>
      <c r="H134" s="112"/>
      <c r="I134" s="186">
        <f>IF((H134=0),"",H134+H135)</f>
      </c>
    </row>
    <row r="135" spans="2:9" ht="13.5" customHeight="1" thickBot="1">
      <c r="B135" s="185"/>
      <c r="C135" s="111"/>
      <c r="D135" s="110"/>
      <c r="E135" s="109"/>
      <c r="F135" s="117"/>
      <c r="G135" s="107"/>
      <c r="H135" s="106"/>
      <c r="I135" s="187"/>
    </row>
    <row r="136" spans="2:9" ht="12.75" customHeight="1">
      <c r="B136" s="184">
        <f>IF((G136&lt;&gt;0),B134+1,"")</f>
      </c>
      <c r="C136" s="114"/>
      <c r="D136" s="116"/>
      <c r="E136" s="115"/>
      <c r="F136" s="114"/>
      <c r="G136" s="113"/>
      <c r="H136" s="112"/>
      <c r="I136" s="186">
        <f>IF((H136=0),"",H136+H137)</f>
      </c>
    </row>
    <row r="137" spans="2:9" ht="13.5" customHeight="1" thickBot="1">
      <c r="B137" s="185"/>
      <c r="C137" s="111"/>
      <c r="D137" s="110"/>
      <c r="E137" s="109"/>
      <c r="F137" s="117"/>
      <c r="G137" s="107"/>
      <c r="H137" s="106"/>
      <c r="I137" s="187"/>
    </row>
    <row r="138" spans="2:9" ht="12.75" customHeight="1">
      <c r="B138" s="184">
        <f>IF((G138&lt;&gt;0),B136+1,"")</f>
      </c>
      <c r="C138" s="114"/>
      <c r="D138" s="116"/>
      <c r="E138" s="115"/>
      <c r="F138" s="114"/>
      <c r="G138" s="113"/>
      <c r="H138" s="112"/>
      <c r="I138" s="186">
        <f>IF((H138=0),"",H138+H139)</f>
      </c>
    </row>
    <row r="139" spans="2:9" ht="13.5" customHeight="1" thickBot="1">
      <c r="B139" s="185"/>
      <c r="C139" s="111"/>
      <c r="D139" s="110"/>
      <c r="E139" s="109"/>
      <c r="F139" s="117"/>
      <c r="G139" s="107"/>
      <c r="H139" s="106"/>
      <c r="I139" s="187"/>
    </row>
    <row r="140" spans="2:9" ht="12.75" customHeight="1">
      <c r="B140" s="184">
        <f>IF((G140&lt;&gt;0),B138+1,"")</f>
      </c>
      <c r="C140" s="114"/>
      <c r="D140" s="116"/>
      <c r="E140" s="115"/>
      <c r="F140" s="114"/>
      <c r="G140" s="113"/>
      <c r="H140" s="112"/>
      <c r="I140" s="186">
        <f>IF((H140=0),"",H140+H141)</f>
      </c>
    </row>
    <row r="141" spans="2:9" ht="13.5" customHeight="1" thickBot="1">
      <c r="B141" s="185"/>
      <c r="C141" s="111"/>
      <c r="D141" s="110"/>
      <c r="E141" s="109"/>
      <c r="F141" s="117"/>
      <c r="G141" s="107"/>
      <c r="H141" s="106"/>
      <c r="I141" s="187"/>
    </row>
    <row r="142" spans="2:9" ht="12.75" customHeight="1">
      <c r="B142" s="184">
        <f>IF((G142&lt;&gt;0),B140+1,"")</f>
      </c>
      <c r="C142" s="114"/>
      <c r="D142" s="116"/>
      <c r="E142" s="115"/>
      <c r="F142" s="114"/>
      <c r="G142" s="113"/>
      <c r="H142" s="112"/>
      <c r="I142" s="186">
        <f>IF((H142=0),"",H142+H143)</f>
      </c>
    </row>
    <row r="143" spans="2:9" ht="13.5" customHeight="1" thickBot="1">
      <c r="B143" s="185"/>
      <c r="C143" s="111"/>
      <c r="D143" s="110"/>
      <c r="E143" s="109"/>
      <c r="F143" s="117"/>
      <c r="G143" s="107"/>
      <c r="H143" s="106"/>
      <c r="I143" s="187"/>
    </row>
    <row r="144" spans="2:9" ht="12.75" customHeight="1">
      <c r="B144" s="184">
        <f>IF((G144&lt;&gt;0),B142+1,"")</f>
      </c>
      <c r="C144" s="114"/>
      <c r="D144" s="116"/>
      <c r="E144" s="115"/>
      <c r="F144" s="114"/>
      <c r="G144" s="113"/>
      <c r="H144" s="112"/>
      <c r="I144" s="186">
        <f>IF((H144=0),"",H144+H145)</f>
      </c>
    </row>
    <row r="145" spans="2:9" ht="13.5" customHeight="1" thickBot="1">
      <c r="B145" s="185"/>
      <c r="C145" s="111"/>
      <c r="D145" s="110"/>
      <c r="E145" s="109"/>
      <c r="F145" s="117"/>
      <c r="G145" s="107"/>
      <c r="H145" s="106"/>
      <c r="I145" s="187"/>
    </row>
    <row r="146" spans="2:9" ht="12.75" customHeight="1">
      <c r="B146" s="184">
        <f>IF((G146&lt;&gt;0),B144+1,"")</f>
      </c>
      <c r="C146" s="114"/>
      <c r="D146" s="116"/>
      <c r="E146" s="115"/>
      <c r="F146" s="114"/>
      <c r="G146" s="113"/>
      <c r="H146" s="112"/>
      <c r="I146" s="186">
        <f>IF((H146=0),"",H146+H147)</f>
      </c>
    </row>
    <row r="147" spans="2:9" ht="13.5" customHeight="1" thickBot="1">
      <c r="B147" s="185"/>
      <c r="C147" s="111"/>
      <c r="D147" s="110"/>
      <c r="E147" s="109"/>
      <c r="F147" s="117"/>
      <c r="G147" s="107"/>
      <c r="H147" s="106"/>
      <c r="I147" s="187"/>
    </row>
    <row r="148" spans="2:9" ht="12.75" customHeight="1">
      <c r="B148" s="184">
        <f>IF((G148&lt;&gt;0),B146+1,"")</f>
      </c>
      <c r="C148" s="114"/>
      <c r="D148" s="116"/>
      <c r="E148" s="115"/>
      <c r="F148" s="114"/>
      <c r="G148" s="113"/>
      <c r="H148" s="112"/>
      <c r="I148" s="186">
        <f>IF((H148=0),"",H148+H149)</f>
      </c>
    </row>
    <row r="149" spans="2:9" ht="13.5" customHeight="1" thickBot="1">
      <c r="B149" s="185"/>
      <c r="C149" s="111"/>
      <c r="D149" s="110"/>
      <c r="E149" s="109"/>
      <c r="F149" s="117"/>
      <c r="G149" s="107"/>
      <c r="H149" s="106"/>
      <c r="I149" s="187"/>
    </row>
    <row r="150" spans="2:9" ht="12.75" customHeight="1">
      <c r="B150" s="184">
        <f>IF((G150&lt;&gt;0),B148+1,"")</f>
      </c>
      <c r="C150" s="114"/>
      <c r="D150" s="116"/>
      <c r="E150" s="115"/>
      <c r="F150" s="114"/>
      <c r="G150" s="113"/>
      <c r="H150" s="112"/>
      <c r="I150" s="186">
        <f>IF((H150=0),"",H150+H151)</f>
      </c>
    </row>
    <row r="151" spans="2:9" ht="13.5" customHeight="1" thickBot="1">
      <c r="B151" s="185"/>
      <c r="C151" s="111"/>
      <c r="D151" s="110"/>
      <c r="E151" s="109"/>
      <c r="F151" s="108"/>
      <c r="G151" s="107"/>
      <c r="H151" s="106"/>
      <c r="I151" s="187"/>
    </row>
    <row r="152" spans="3:9" ht="12.75">
      <c r="C152" s="105"/>
      <c r="D152" s="104"/>
      <c r="E152" s="104"/>
      <c r="F152" s="103"/>
      <c r="G152" s="103"/>
      <c r="H152" s="103"/>
      <c r="I152" s="103"/>
    </row>
    <row r="153" spans="3:9" ht="12.75">
      <c r="C153" s="105"/>
      <c r="D153" s="104"/>
      <c r="E153" s="104"/>
      <c r="F153" s="103"/>
      <c r="G153" s="103"/>
      <c r="H153" s="103"/>
      <c r="I153" s="103"/>
    </row>
    <row r="154" spans="3:9" ht="12.75">
      <c r="C154" s="105"/>
      <c r="D154" s="104"/>
      <c r="E154" s="104"/>
      <c r="F154" s="103"/>
      <c r="G154" s="103"/>
      <c r="H154" s="103"/>
      <c r="I154" s="103"/>
    </row>
    <row r="155" spans="3:9" ht="12.75">
      <c r="C155" s="105"/>
      <c r="D155" s="104"/>
      <c r="E155" s="104"/>
      <c r="F155" s="103"/>
      <c r="G155" s="103"/>
      <c r="H155" s="103"/>
      <c r="I155" s="103"/>
    </row>
    <row r="156" spans="3:9" ht="12.75">
      <c r="C156" s="105"/>
      <c r="D156" s="104"/>
      <c r="E156" s="104"/>
      <c r="F156" s="103"/>
      <c r="G156" s="103"/>
      <c r="H156" s="103"/>
      <c r="I156" s="103"/>
    </row>
    <row r="157" spans="3:9" ht="12.75">
      <c r="C157" s="105"/>
      <c r="D157" s="104"/>
      <c r="E157" s="104"/>
      <c r="F157" s="103"/>
      <c r="G157" s="103"/>
      <c r="H157" s="103"/>
      <c r="I157" s="103"/>
    </row>
    <row r="158" spans="3:9" ht="12.75">
      <c r="C158" s="105"/>
      <c r="D158" s="104"/>
      <c r="E158" s="104"/>
      <c r="F158" s="103"/>
      <c r="G158" s="103"/>
      <c r="H158" s="103"/>
      <c r="I158" s="103"/>
    </row>
    <row r="159" spans="3:9" ht="12.75">
      <c r="C159" s="105"/>
      <c r="D159" s="104"/>
      <c r="E159" s="104"/>
      <c r="F159" s="103"/>
      <c r="G159" s="103"/>
      <c r="H159" s="103"/>
      <c r="I159" s="103"/>
    </row>
    <row r="160" spans="3:9" ht="12.75">
      <c r="C160" s="105"/>
      <c r="D160" s="104"/>
      <c r="E160" s="104"/>
      <c r="F160" s="103"/>
      <c r="G160" s="103"/>
      <c r="H160" s="103"/>
      <c r="I160" s="103"/>
    </row>
    <row r="161" spans="3:9" ht="12.75">
      <c r="C161" s="105"/>
      <c r="D161" s="104"/>
      <c r="E161" s="104"/>
      <c r="F161" s="103"/>
      <c r="G161" s="103"/>
      <c r="H161" s="103"/>
      <c r="I161" s="103"/>
    </row>
  </sheetData>
  <sheetProtection password="CC36" sheet="1" objects="1" scenarios="1" selectLockedCells="1"/>
  <mergeCells count="157">
    <mergeCell ref="I102:I103"/>
    <mergeCell ref="I50:I51"/>
    <mergeCell ref="I106:I107"/>
    <mergeCell ref="I126:I127"/>
    <mergeCell ref="I128:I129"/>
    <mergeCell ref="I122:I123"/>
    <mergeCell ref="I124:I125"/>
    <mergeCell ref="I52:I53"/>
    <mergeCell ref="I58:I59"/>
    <mergeCell ref="I60:I61"/>
    <mergeCell ref="I120:I121"/>
    <mergeCell ref="G8:G9"/>
    <mergeCell ref="G12:G13"/>
    <mergeCell ref="I110:I111"/>
    <mergeCell ref="I112:I113"/>
    <mergeCell ref="I90:I91"/>
    <mergeCell ref="I108:I109"/>
    <mergeCell ref="I140:I141"/>
    <mergeCell ref="I142:I143"/>
    <mergeCell ref="I144:I145"/>
    <mergeCell ref="B1:I1"/>
    <mergeCell ref="I114:I115"/>
    <mergeCell ref="I116:I117"/>
    <mergeCell ref="I118:I119"/>
    <mergeCell ref="I56:I57"/>
    <mergeCell ref="I62:I63"/>
    <mergeCell ref="I64:I65"/>
    <mergeCell ref="I94:I95"/>
    <mergeCell ref="I40:I41"/>
    <mergeCell ref="I48:I49"/>
    <mergeCell ref="I150:I151"/>
    <mergeCell ref="I130:I131"/>
    <mergeCell ref="I132:I133"/>
    <mergeCell ref="I134:I135"/>
    <mergeCell ref="I136:I137"/>
    <mergeCell ref="I146:I147"/>
    <mergeCell ref="I138:I139"/>
    <mergeCell ref="I86:I87"/>
    <mergeCell ref="I88:I89"/>
    <mergeCell ref="I92:I93"/>
    <mergeCell ref="B2:I2"/>
    <mergeCell ref="I148:I149"/>
    <mergeCell ref="I78:I79"/>
    <mergeCell ref="I80:I81"/>
    <mergeCell ref="I104:I105"/>
    <mergeCell ref="I82:I83"/>
    <mergeCell ref="I84:I85"/>
    <mergeCell ref="I98:I99"/>
    <mergeCell ref="I100:I101"/>
    <mergeCell ref="I66:I67"/>
    <mergeCell ref="I54:I55"/>
    <mergeCell ref="I76:I77"/>
    <mergeCell ref="I68:I69"/>
    <mergeCell ref="I70:I71"/>
    <mergeCell ref="I72:I73"/>
    <mergeCell ref="I74:I75"/>
    <mergeCell ref="I96:I97"/>
    <mergeCell ref="I46:I47"/>
    <mergeCell ref="I34:I35"/>
    <mergeCell ref="I36:I37"/>
    <mergeCell ref="I38:I39"/>
    <mergeCell ref="I30:I31"/>
    <mergeCell ref="I32:I33"/>
    <mergeCell ref="I42:I43"/>
    <mergeCell ref="I44:I45"/>
    <mergeCell ref="I12:I13"/>
    <mergeCell ref="B12:B13"/>
    <mergeCell ref="G6:G7"/>
    <mergeCell ref="G10:G11"/>
    <mergeCell ref="B6:B7"/>
    <mergeCell ref="B10:B11"/>
    <mergeCell ref="B8:B9"/>
    <mergeCell ref="I6:I7"/>
    <mergeCell ref="I10:I11"/>
    <mergeCell ref="I8:I9"/>
    <mergeCell ref="B30:B31"/>
    <mergeCell ref="I14:I15"/>
    <mergeCell ref="I16:I17"/>
    <mergeCell ref="G18:G19"/>
    <mergeCell ref="I24:I25"/>
    <mergeCell ref="G16:G17"/>
    <mergeCell ref="I18:I19"/>
    <mergeCell ref="I20:I21"/>
    <mergeCell ref="I22:I23"/>
    <mergeCell ref="I26:I27"/>
    <mergeCell ref="B26:B27"/>
    <mergeCell ref="B18:B19"/>
    <mergeCell ref="B20:B21"/>
    <mergeCell ref="B22:B23"/>
    <mergeCell ref="B66:B67"/>
    <mergeCell ref="I4:I5"/>
    <mergeCell ref="B4:B5"/>
    <mergeCell ref="G4:G5"/>
    <mergeCell ref="B14:B15"/>
    <mergeCell ref="B16:B17"/>
    <mergeCell ref="B48:B49"/>
    <mergeCell ref="B50:B51"/>
    <mergeCell ref="B32:B33"/>
    <mergeCell ref="B44:B45"/>
    <mergeCell ref="B24:B25"/>
    <mergeCell ref="B40:B41"/>
    <mergeCell ref="B60:B61"/>
    <mergeCell ref="B34:B35"/>
    <mergeCell ref="B58:B59"/>
    <mergeCell ref="B36:B37"/>
    <mergeCell ref="B38:B39"/>
    <mergeCell ref="B28:B29"/>
    <mergeCell ref="B110:B111"/>
    <mergeCell ref="B62:B63"/>
    <mergeCell ref="B64:B65"/>
    <mergeCell ref="I28:I29"/>
    <mergeCell ref="B68:B69"/>
    <mergeCell ref="B52:B53"/>
    <mergeCell ref="B56:B57"/>
    <mergeCell ref="B54:B55"/>
    <mergeCell ref="B46:B47"/>
    <mergeCell ref="B42:B43"/>
    <mergeCell ref="B82:B83"/>
    <mergeCell ref="B98:B99"/>
    <mergeCell ref="B100:B101"/>
    <mergeCell ref="B72:B73"/>
    <mergeCell ref="B76:B77"/>
    <mergeCell ref="B78:B79"/>
    <mergeCell ref="B80:B81"/>
    <mergeCell ref="B74:B75"/>
    <mergeCell ref="B84:B85"/>
    <mergeCell ref="B86:B87"/>
    <mergeCell ref="B70:B71"/>
    <mergeCell ref="B124:B125"/>
    <mergeCell ref="B126:B127"/>
    <mergeCell ref="B94:B95"/>
    <mergeCell ref="B96:B97"/>
    <mergeCell ref="B106:B107"/>
    <mergeCell ref="B118:B119"/>
    <mergeCell ref="B90:B91"/>
    <mergeCell ref="B92:B93"/>
    <mergeCell ref="B108:B109"/>
    <mergeCell ref="B88:B89"/>
    <mergeCell ref="B102:B103"/>
    <mergeCell ref="B144:B145"/>
    <mergeCell ref="B120:B121"/>
    <mergeCell ref="B136:B137"/>
    <mergeCell ref="B122:B123"/>
    <mergeCell ref="B128:B129"/>
    <mergeCell ref="B116:B117"/>
    <mergeCell ref="B104:B105"/>
    <mergeCell ref="B114:B115"/>
    <mergeCell ref="B150:B151"/>
    <mergeCell ref="B140:B141"/>
    <mergeCell ref="B112:B113"/>
    <mergeCell ref="B148:B149"/>
    <mergeCell ref="B142:B143"/>
    <mergeCell ref="B134:B135"/>
    <mergeCell ref="B130:B131"/>
    <mergeCell ref="B132:B133"/>
    <mergeCell ref="B138:B139"/>
    <mergeCell ref="B146:B147"/>
  </mergeCells>
  <printOptions/>
  <pageMargins left="0.2362204724409449" right="0.1968503937007874" top="0.2755905511811024" bottom="0.984251968503937" header="0.15748031496062992" footer="0.5118110236220472"/>
  <pageSetup fitToHeight="1" fitToWidth="1" horizontalDpi="600" verticalDpi="600" orientation="landscape" paperSize="9" r:id="rId2"/>
  <rowBreaks count="1" manualBreakCount="1">
    <brk id="69" min="1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K163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.00390625" style="32" bestFit="1" customWidth="1"/>
    <col min="2" max="2" width="13.28125" style="32" customWidth="1"/>
    <col min="3" max="3" width="10.00390625" style="32" bestFit="1" customWidth="1"/>
    <col min="4" max="4" width="9.140625" style="32" customWidth="1"/>
    <col min="5" max="5" width="27.28125" style="32" bestFit="1" customWidth="1"/>
    <col min="6" max="7" width="9.140625" style="32" customWidth="1"/>
    <col min="8" max="8" width="10.28125" style="13" customWidth="1"/>
    <col min="9" max="16384" width="9.140625" style="32" customWidth="1"/>
  </cols>
  <sheetData>
    <row r="1" spans="1:8" ht="59.25" customHeight="1">
      <c r="A1" s="197" t="str">
        <f>"Běh Vírem "&amp;'Prezenční listina'!O2</f>
        <v>Běh Vírem 2012</v>
      </c>
      <c r="B1" s="198"/>
      <c r="C1" s="198"/>
      <c r="D1" s="198"/>
      <c r="E1" s="198"/>
      <c r="F1" s="198"/>
      <c r="G1" s="198"/>
      <c r="H1" s="199"/>
    </row>
    <row r="2" spans="1:8" ht="20.25" customHeight="1" thickBot="1">
      <c r="A2" s="200" t="str">
        <f>'[1]Prezenční listina'!O2-1968&amp;".ročník"</f>
        <v>43.ročník</v>
      </c>
      <c r="B2" s="201"/>
      <c r="C2" s="201"/>
      <c r="D2" s="201"/>
      <c r="E2" s="201"/>
      <c r="F2" s="201"/>
      <c r="G2" s="201"/>
      <c r="H2" s="202"/>
    </row>
    <row r="3" spans="1:8" ht="26.25" thickBot="1">
      <c r="A3" s="33"/>
      <c r="B3" s="5" t="s">
        <v>6</v>
      </c>
      <c r="C3" s="5" t="s">
        <v>0</v>
      </c>
      <c r="D3" s="5" t="s">
        <v>1</v>
      </c>
      <c r="E3" s="5" t="s">
        <v>4</v>
      </c>
      <c r="F3" s="34" t="s">
        <v>7</v>
      </c>
      <c r="G3" s="5" t="s">
        <v>8</v>
      </c>
      <c r="H3" s="31" t="s">
        <v>2</v>
      </c>
    </row>
    <row r="4" spans="1:8" ht="12.75">
      <c r="A4" s="93">
        <v>1</v>
      </c>
      <c r="B4" s="72" t="s">
        <v>179</v>
      </c>
      <c r="C4" s="72" t="s">
        <v>180</v>
      </c>
      <c r="D4" s="73">
        <v>1996</v>
      </c>
      <c r="E4" s="74" t="s">
        <v>181</v>
      </c>
      <c r="F4" s="74">
        <v>177</v>
      </c>
      <c r="G4" s="96">
        <v>0.45555555555555555</v>
      </c>
      <c r="H4" s="94" t="str">
        <f aca="true" t="shared" si="0" ref="H4:H14">IF(LEN(B4)=0," ",IF(MID(B4,LEN(B4),1)="á","Ž","M"))</f>
        <v>M</v>
      </c>
    </row>
    <row r="5" spans="1:8" ht="12.75">
      <c r="A5" s="93">
        <v>2</v>
      </c>
      <c r="B5" s="72" t="s">
        <v>142</v>
      </c>
      <c r="C5" s="72" t="s">
        <v>19</v>
      </c>
      <c r="D5" s="73">
        <v>1997</v>
      </c>
      <c r="E5" s="74" t="s">
        <v>38</v>
      </c>
      <c r="F5" s="74">
        <v>181</v>
      </c>
      <c r="G5" s="96">
        <v>0.5131944444444444</v>
      </c>
      <c r="H5" s="94" t="str">
        <f t="shared" si="0"/>
        <v>M</v>
      </c>
    </row>
    <row r="6" spans="1:8" ht="12.75">
      <c r="A6" s="93">
        <v>3</v>
      </c>
      <c r="B6" s="72" t="s">
        <v>192</v>
      </c>
      <c r="C6" s="72" t="s">
        <v>14</v>
      </c>
      <c r="D6" s="73">
        <v>2002</v>
      </c>
      <c r="E6" s="74" t="s">
        <v>144</v>
      </c>
      <c r="F6" s="74">
        <v>176</v>
      </c>
      <c r="G6" s="96">
        <v>0.6611111111111111</v>
      </c>
      <c r="H6" s="94" t="str">
        <f t="shared" si="0"/>
        <v>M</v>
      </c>
    </row>
    <row r="7" spans="1:8" ht="12.75">
      <c r="A7" s="93">
        <v>4</v>
      </c>
      <c r="B7" s="72" t="s">
        <v>177</v>
      </c>
      <c r="C7" s="72" t="s">
        <v>178</v>
      </c>
      <c r="D7" s="73">
        <v>2000</v>
      </c>
      <c r="E7" s="74" t="s">
        <v>210</v>
      </c>
      <c r="F7" s="74">
        <v>178</v>
      </c>
      <c r="G7" s="96">
        <v>0.69375</v>
      </c>
      <c r="H7" s="94" t="str">
        <f t="shared" si="0"/>
        <v>M</v>
      </c>
    </row>
    <row r="8" spans="1:8" ht="12.75">
      <c r="A8" s="93">
        <v>5</v>
      </c>
      <c r="B8" s="72" t="s">
        <v>159</v>
      </c>
      <c r="C8" s="72" t="s">
        <v>160</v>
      </c>
      <c r="D8" s="73">
        <v>2002</v>
      </c>
      <c r="E8" s="74" t="s">
        <v>144</v>
      </c>
      <c r="F8" s="74">
        <v>179</v>
      </c>
      <c r="G8" s="96">
        <v>0.8618055555555556</v>
      </c>
      <c r="H8" s="94" t="str">
        <f t="shared" si="0"/>
        <v>M</v>
      </c>
    </row>
    <row r="9" spans="1:11" ht="13.5" thickBot="1">
      <c r="A9" s="138">
        <v>6</v>
      </c>
      <c r="B9" s="139" t="s">
        <v>151</v>
      </c>
      <c r="C9" s="139" t="s">
        <v>143</v>
      </c>
      <c r="D9" s="140">
        <v>2002</v>
      </c>
      <c r="E9" s="141" t="s">
        <v>144</v>
      </c>
      <c r="F9" s="141">
        <v>180</v>
      </c>
      <c r="G9" s="142">
        <v>0.8770833333333333</v>
      </c>
      <c r="H9" s="143" t="str">
        <f t="shared" si="0"/>
        <v>M</v>
      </c>
      <c r="K9" s="95" t="s">
        <v>37</v>
      </c>
    </row>
    <row r="10" spans="1:8" ht="12.75">
      <c r="A10" s="147">
        <v>1</v>
      </c>
      <c r="B10" s="148" t="s">
        <v>170</v>
      </c>
      <c r="C10" s="148" t="s">
        <v>99</v>
      </c>
      <c r="D10" s="149">
        <v>2000</v>
      </c>
      <c r="E10" s="150" t="s">
        <v>171</v>
      </c>
      <c r="F10" s="150">
        <v>152</v>
      </c>
      <c r="G10" s="151">
        <v>0.5256944444444445</v>
      </c>
      <c r="H10" s="152" t="str">
        <f t="shared" si="0"/>
        <v>Ž</v>
      </c>
    </row>
    <row r="11" spans="1:8" ht="12.75">
      <c r="A11" s="93">
        <v>2</v>
      </c>
      <c r="B11" s="72" t="s">
        <v>211</v>
      </c>
      <c r="C11" s="72" t="s">
        <v>208</v>
      </c>
      <c r="D11" s="73">
        <v>1996</v>
      </c>
      <c r="E11" s="74" t="s">
        <v>144</v>
      </c>
      <c r="F11" s="74">
        <v>175</v>
      </c>
      <c r="G11" s="96">
        <v>0.5416666666666666</v>
      </c>
      <c r="H11" s="94" t="str">
        <f t="shared" si="0"/>
        <v>Ž</v>
      </c>
    </row>
    <row r="12" spans="1:8" ht="12.75">
      <c r="A12" s="93">
        <v>3</v>
      </c>
      <c r="B12" s="72" t="s">
        <v>149</v>
      </c>
      <c r="C12" s="72" t="s">
        <v>148</v>
      </c>
      <c r="D12" s="73">
        <v>1998</v>
      </c>
      <c r="E12" s="74" t="s">
        <v>150</v>
      </c>
      <c r="F12" s="74">
        <v>170</v>
      </c>
      <c r="G12" s="96">
        <v>0.5520833333333334</v>
      </c>
      <c r="H12" s="94" t="str">
        <f t="shared" si="0"/>
        <v>Ž</v>
      </c>
    </row>
    <row r="13" spans="1:8" ht="12.75">
      <c r="A13" s="93">
        <v>4</v>
      </c>
      <c r="B13" s="72" t="s">
        <v>196</v>
      </c>
      <c r="C13" s="72" t="s">
        <v>197</v>
      </c>
      <c r="D13" s="73">
        <v>2000</v>
      </c>
      <c r="E13" s="74" t="s">
        <v>198</v>
      </c>
      <c r="F13" s="74">
        <v>149</v>
      </c>
      <c r="G13" s="96">
        <v>0.5805555555555556</v>
      </c>
      <c r="H13" s="94" t="str">
        <f t="shared" si="0"/>
        <v>Ž</v>
      </c>
    </row>
    <row r="14" spans="1:8" ht="13.5" thickBot="1">
      <c r="A14" s="97">
        <v>5</v>
      </c>
      <c r="B14" s="77" t="s">
        <v>157</v>
      </c>
      <c r="C14" s="77" t="s">
        <v>158</v>
      </c>
      <c r="D14" s="78">
        <v>1998</v>
      </c>
      <c r="E14" s="79" t="s">
        <v>144</v>
      </c>
      <c r="F14" s="79">
        <v>160</v>
      </c>
      <c r="G14" s="98">
        <v>0.6458333333333334</v>
      </c>
      <c r="H14" s="99" t="str">
        <f t="shared" si="0"/>
        <v>Ž</v>
      </c>
    </row>
    <row r="15" spans="1:8" ht="12.75">
      <c r="A15" s="144"/>
      <c r="B15" s="82"/>
      <c r="C15" s="82"/>
      <c r="D15" s="83"/>
      <c r="E15" s="84"/>
      <c r="F15" s="84"/>
      <c r="G15" s="145"/>
      <c r="H15" s="146" t="str">
        <f>IF(LEN(B15)=0," ",IF(MID(B15,LEN(B15),1)="á","Ž","M"))</f>
        <v> </v>
      </c>
    </row>
    <row r="16" spans="1:8" ht="12.75">
      <c r="A16" s="93"/>
      <c r="B16" s="72"/>
      <c r="C16" s="72"/>
      <c r="D16" s="73"/>
      <c r="E16" s="74"/>
      <c r="F16" s="74"/>
      <c r="G16" s="96"/>
      <c r="H16" s="94" t="str">
        <f>IF(LEN(B16)=0," ",IF(MID(B16,LEN(B16),1)="á","Ž","M"))</f>
        <v> </v>
      </c>
    </row>
    <row r="17" spans="1:8" ht="12.75">
      <c r="A17" s="93"/>
      <c r="B17" s="72"/>
      <c r="C17" s="72"/>
      <c r="D17" s="73"/>
      <c r="E17" s="74"/>
      <c r="F17" s="74"/>
      <c r="G17" s="96"/>
      <c r="H17" s="94" t="str">
        <f>IF(LEN(B17)=0," ",IF(MID(B17,LEN(B17),1)="á","Ž","M"))</f>
        <v> </v>
      </c>
    </row>
    <row r="18" spans="1:8" ht="12.75">
      <c r="A18" s="93"/>
      <c r="B18" s="72"/>
      <c r="C18" s="72"/>
      <c r="D18" s="73"/>
      <c r="E18" s="74"/>
      <c r="F18" s="74"/>
      <c r="G18" s="96"/>
      <c r="H18" s="94" t="str">
        <f>IF(LEN(B18)=0," ",IF(MID(B18,LEN(B18),1)="á","Ž","M"))</f>
        <v> </v>
      </c>
    </row>
    <row r="19" spans="1:8" ht="12.75">
      <c r="A19" s="93"/>
      <c r="B19" s="72"/>
      <c r="C19" s="72"/>
      <c r="D19" s="73"/>
      <c r="E19" s="74"/>
      <c r="F19" s="74"/>
      <c r="G19" s="96"/>
      <c r="H19" s="94" t="str">
        <f>IF(LEN(B19)=0," ",IF(MID(B19,LEN(B19),1)="á","Ž","M"))</f>
        <v> </v>
      </c>
    </row>
    <row r="20" spans="1:8" ht="12.75">
      <c r="A20" s="93"/>
      <c r="B20" s="72"/>
      <c r="C20" s="72"/>
      <c r="D20" s="73"/>
      <c r="E20" s="74"/>
      <c r="F20" s="74"/>
      <c r="G20" s="96"/>
      <c r="H20" s="94" t="str">
        <f aca="true" t="shared" si="1" ref="H20:H52">IF(LEN(B20)=0," ",IF(MID(B20,LEN(B20),1)="á","Ž","M"))</f>
        <v> </v>
      </c>
    </row>
    <row r="21" spans="1:8" ht="12.75">
      <c r="A21" s="93"/>
      <c r="B21" s="72"/>
      <c r="C21" s="72"/>
      <c r="D21" s="73"/>
      <c r="E21" s="74"/>
      <c r="F21" s="74"/>
      <c r="G21" s="96"/>
      <c r="H21" s="94" t="str">
        <f t="shared" si="1"/>
        <v> </v>
      </c>
    </row>
    <row r="22" spans="1:8" ht="12.75">
      <c r="A22" s="93"/>
      <c r="B22" s="72"/>
      <c r="C22" s="72"/>
      <c r="D22" s="73"/>
      <c r="E22" s="74"/>
      <c r="F22" s="74"/>
      <c r="G22" s="96"/>
      <c r="H22" s="94" t="str">
        <f t="shared" si="1"/>
        <v> </v>
      </c>
    </row>
    <row r="23" spans="1:8" ht="12.75">
      <c r="A23" s="93"/>
      <c r="B23" s="72"/>
      <c r="C23" s="72"/>
      <c r="D23" s="73"/>
      <c r="E23" s="74"/>
      <c r="F23" s="74"/>
      <c r="G23" s="96"/>
      <c r="H23" s="94" t="str">
        <f t="shared" si="1"/>
        <v> </v>
      </c>
    </row>
    <row r="24" spans="1:8" ht="12.75">
      <c r="A24" s="93"/>
      <c r="B24" s="72"/>
      <c r="C24" s="72"/>
      <c r="D24" s="73"/>
      <c r="E24" s="74"/>
      <c r="F24" s="74"/>
      <c r="G24" s="96"/>
      <c r="H24" s="94" t="str">
        <f t="shared" si="1"/>
        <v> </v>
      </c>
    </row>
    <row r="25" spans="1:8" ht="12.75">
      <c r="A25" s="93"/>
      <c r="B25" s="72"/>
      <c r="C25" s="72"/>
      <c r="D25" s="73"/>
      <c r="E25" s="74"/>
      <c r="F25" s="74"/>
      <c r="G25" s="96"/>
      <c r="H25" s="94" t="str">
        <f t="shared" si="1"/>
        <v> </v>
      </c>
    </row>
    <row r="26" spans="1:8" ht="12.75">
      <c r="A26" s="93"/>
      <c r="B26" s="72"/>
      <c r="C26" s="72"/>
      <c r="D26" s="73"/>
      <c r="E26" s="74"/>
      <c r="F26" s="74"/>
      <c r="G26" s="96"/>
      <c r="H26" s="94" t="str">
        <f t="shared" si="1"/>
        <v> </v>
      </c>
    </row>
    <row r="27" spans="1:8" ht="12.75">
      <c r="A27" s="93"/>
      <c r="B27" s="72"/>
      <c r="C27" s="72"/>
      <c r="D27" s="73"/>
      <c r="E27" s="74"/>
      <c r="F27" s="74"/>
      <c r="G27" s="96"/>
      <c r="H27" s="94" t="str">
        <f t="shared" si="1"/>
        <v> </v>
      </c>
    </row>
    <row r="28" spans="1:8" ht="12.75">
      <c r="A28" s="93"/>
      <c r="B28" s="72"/>
      <c r="C28" s="72"/>
      <c r="D28" s="73"/>
      <c r="E28" s="74"/>
      <c r="F28" s="74"/>
      <c r="G28" s="96"/>
      <c r="H28" s="94" t="str">
        <f t="shared" si="1"/>
        <v> </v>
      </c>
    </row>
    <row r="29" spans="1:8" ht="12.75">
      <c r="A29" s="93"/>
      <c r="B29" s="72"/>
      <c r="C29" s="72"/>
      <c r="D29" s="73"/>
      <c r="E29" s="74"/>
      <c r="F29" s="74"/>
      <c r="G29" s="96"/>
      <c r="H29" s="94" t="str">
        <f t="shared" si="1"/>
        <v> </v>
      </c>
    </row>
    <row r="30" spans="1:8" ht="12.75">
      <c r="A30" s="93"/>
      <c r="B30" s="72"/>
      <c r="C30" s="72"/>
      <c r="D30" s="73"/>
      <c r="E30" s="74"/>
      <c r="F30" s="74"/>
      <c r="G30" s="96"/>
      <c r="H30" s="94" t="str">
        <f t="shared" si="1"/>
        <v> </v>
      </c>
    </row>
    <row r="31" spans="1:8" ht="12.75">
      <c r="A31" s="93"/>
      <c r="B31" s="72"/>
      <c r="C31" s="72"/>
      <c r="D31" s="73"/>
      <c r="E31" s="74"/>
      <c r="F31" s="74"/>
      <c r="G31" s="96"/>
      <c r="H31" s="94" t="str">
        <f t="shared" si="1"/>
        <v> </v>
      </c>
    </row>
    <row r="32" spans="1:8" ht="12.75">
      <c r="A32" s="93"/>
      <c r="B32" s="72"/>
      <c r="C32" s="72"/>
      <c r="D32" s="73"/>
      <c r="E32" s="74"/>
      <c r="F32" s="74"/>
      <c r="G32" s="96"/>
      <c r="H32" s="94" t="str">
        <f t="shared" si="1"/>
        <v> </v>
      </c>
    </row>
    <row r="33" spans="1:8" ht="12.75">
      <c r="A33" s="93"/>
      <c r="B33" s="72"/>
      <c r="C33" s="72"/>
      <c r="D33" s="73"/>
      <c r="E33" s="74"/>
      <c r="F33" s="74"/>
      <c r="G33" s="96"/>
      <c r="H33" s="94" t="str">
        <f t="shared" si="1"/>
        <v> </v>
      </c>
    </row>
    <row r="34" spans="1:8" ht="12.75">
      <c r="A34" s="93"/>
      <c r="B34" s="72"/>
      <c r="C34" s="72"/>
      <c r="D34" s="73"/>
      <c r="E34" s="74"/>
      <c r="F34" s="74"/>
      <c r="G34" s="96"/>
      <c r="H34" s="94" t="str">
        <f t="shared" si="1"/>
        <v> </v>
      </c>
    </row>
    <row r="35" spans="1:8" ht="12.75">
      <c r="A35" s="93"/>
      <c r="B35" s="72"/>
      <c r="C35" s="72"/>
      <c r="D35" s="73"/>
      <c r="E35" s="74"/>
      <c r="F35" s="74"/>
      <c r="G35" s="96"/>
      <c r="H35" s="94" t="str">
        <f t="shared" si="1"/>
        <v> </v>
      </c>
    </row>
    <row r="36" spans="1:8" ht="12.75">
      <c r="A36" s="93"/>
      <c r="B36" s="72"/>
      <c r="C36" s="72"/>
      <c r="D36" s="73"/>
      <c r="E36" s="74"/>
      <c r="F36" s="74"/>
      <c r="G36" s="96"/>
      <c r="H36" s="94" t="str">
        <f t="shared" si="1"/>
        <v> </v>
      </c>
    </row>
    <row r="37" spans="1:8" ht="12.75">
      <c r="A37" s="93"/>
      <c r="B37" s="72"/>
      <c r="C37" s="72"/>
      <c r="D37" s="73"/>
      <c r="E37" s="74"/>
      <c r="F37" s="74"/>
      <c r="G37" s="96"/>
      <c r="H37" s="94" t="str">
        <f t="shared" si="1"/>
        <v> </v>
      </c>
    </row>
    <row r="38" spans="1:8" ht="12.75">
      <c r="A38" s="93"/>
      <c r="B38" s="72"/>
      <c r="C38" s="72"/>
      <c r="D38" s="73"/>
      <c r="E38" s="74"/>
      <c r="F38" s="74"/>
      <c r="G38" s="96"/>
      <c r="H38" s="94" t="str">
        <f t="shared" si="1"/>
        <v> </v>
      </c>
    </row>
    <row r="39" spans="1:8" ht="12.75">
      <c r="A39" s="93"/>
      <c r="B39" s="72"/>
      <c r="C39" s="72"/>
      <c r="D39" s="73"/>
      <c r="E39" s="74"/>
      <c r="F39" s="74"/>
      <c r="G39" s="96"/>
      <c r="H39" s="94" t="str">
        <f t="shared" si="1"/>
        <v> </v>
      </c>
    </row>
    <row r="40" spans="1:8" ht="12.75">
      <c r="A40" s="93"/>
      <c r="B40" s="72"/>
      <c r="C40" s="72"/>
      <c r="D40" s="73"/>
      <c r="E40" s="74"/>
      <c r="F40" s="74"/>
      <c r="G40" s="96"/>
      <c r="H40" s="94" t="str">
        <f t="shared" si="1"/>
        <v> </v>
      </c>
    </row>
    <row r="41" spans="1:8" ht="12.75">
      <c r="A41" s="93"/>
      <c r="B41" s="72"/>
      <c r="C41" s="72"/>
      <c r="D41" s="73"/>
      <c r="E41" s="74"/>
      <c r="F41" s="74"/>
      <c r="G41" s="96"/>
      <c r="H41" s="94" t="str">
        <f t="shared" si="1"/>
        <v> </v>
      </c>
    </row>
    <row r="42" spans="1:8" ht="12.75">
      <c r="A42" s="93"/>
      <c r="B42" s="72"/>
      <c r="C42" s="72"/>
      <c r="D42" s="73"/>
      <c r="E42" s="74"/>
      <c r="F42" s="74"/>
      <c r="G42" s="96"/>
      <c r="H42" s="94" t="str">
        <f t="shared" si="1"/>
        <v> </v>
      </c>
    </row>
    <row r="43" spans="1:8" ht="12.75">
      <c r="A43" s="93"/>
      <c r="B43" s="72"/>
      <c r="C43" s="72"/>
      <c r="D43" s="73"/>
      <c r="E43" s="74"/>
      <c r="F43" s="74"/>
      <c r="G43" s="96"/>
      <c r="H43" s="94" t="str">
        <f t="shared" si="1"/>
        <v> </v>
      </c>
    </row>
    <row r="44" spans="1:8" ht="12.75">
      <c r="A44" s="93"/>
      <c r="B44" s="72"/>
      <c r="C44" s="72"/>
      <c r="D44" s="73"/>
      <c r="E44" s="74"/>
      <c r="F44" s="74"/>
      <c r="G44" s="96"/>
      <c r="H44" s="94" t="str">
        <f t="shared" si="1"/>
        <v> </v>
      </c>
    </row>
    <row r="45" spans="1:8" ht="12.75">
      <c r="A45" s="93"/>
      <c r="B45" s="72"/>
      <c r="C45" s="72"/>
      <c r="D45" s="73"/>
      <c r="E45" s="74"/>
      <c r="F45" s="74"/>
      <c r="G45" s="96"/>
      <c r="H45" s="94" t="str">
        <f t="shared" si="1"/>
        <v> </v>
      </c>
    </row>
    <row r="46" spans="1:8" ht="12.75">
      <c r="A46" s="93"/>
      <c r="B46" s="72"/>
      <c r="C46" s="72"/>
      <c r="D46" s="73"/>
      <c r="E46" s="74"/>
      <c r="F46" s="74"/>
      <c r="G46" s="96"/>
      <c r="H46" s="94" t="str">
        <f t="shared" si="1"/>
        <v> </v>
      </c>
    </row>
    <row r="47" spans="1:8" ht="12.75">
      <c r="A47" s="93"/>
      <c r="B47" s="72"/>
      <c r="C47" s="72"/>
      <c r="D47" s="73"/>
      <c r="E47" s="74"/>
      <c r="F47" s="74"/>
      <c r="G47" s="96"/>
      <c r="H47" s="94" t="str">
        <f t="shared" si="1"/>
        <v> </v>
      </c>
    </row>
    <row r="48" spans="1:8" ht="12.75">
      <c r="A48" s="93"/>
      <c r="B48" s="72"/>
      <c r="C48" s="72"/>
      <c r="D48" s="73"/>
      <c r="E48" s="74"/>
      <c r="F48" s="74"/>
      <c r="G48" s="96"/>
      <c r="H48" s="94" t="str">
        <f t="shared" si="1"/>
        <v> </v>
      </c>
    </row>
    <row r="49" spans="1:8" ht="12.75">
      <c r="A49" s="93"/>
      <c r="B49" s="72"/>
      <c r="C49" s="72"/>
      <c r="D49" s="73"/>
      <c r="E49" s="74"/>
      <c r="F49" s="74"/>
      <c r="G49" s="96"/>
      <c r="H49" s="94" t="str">
        <f t="shared" si="1"/>
        <v> </v>
      </c>
    </row>
    <row r="50" spans="1:8" ht="12.75">
      <c r="A50" s="93"/>
      <c r="B50" s="72"/>
      <c r="C50" s="72"/>
      <c r="D50" s="73"/>
      <c r="E50" s="74"/>
      <c r="F50" s="74"/>
      <c r="G50" s="96"/>
      <c r="H50" s="94" t="str">
        <f t="shared" si="1"/>
        <v> </v>
      </c>
    </row>
    <row r="51" spans="1:8" ht="12.75">
      <c r="A51" s="93"/>
      <c r="B51" s="72"/>
      <c r="C51" s="72"/>
      <c r="D51" s="73"/>
      <c r="E51" s="74"/>
      <c r="F51" s="74"/>
      <c r="G51" s="96"/>
      <c r="H51" s="94" t="str">
        <f t="shared" si="1"/>
        <v> </v>
      </c>
    </row>
    <row r="52" spans="1:8" ht="13.5" thickBot="1">
      <c r="A52" s="97"/>
      <c r="B52" s="77"/>
      <c r="C52" s="77"/>
      <c r="D52" s="78"/>
      <c r="E52" s="79"/>
      <c r="F52" s="79"/>
      <c r="G52" s="98"/>
      <c r="H52" s="99" t="str">
        <f t="shared" si="1"/>
        <v> </v>
      </c>
    </row>
    <row r="53" ht="12.75">
      <c r="H53" s="35"/>
    </row>
    <row r="54" ht="12.75">
      <c r="H54" s="35"/>
    </row>
    <row r="55" ht="12.75">
      <c r="H55" s="35"/>
    </row>
    <row r="56" ht="12.75">
      <c r="H56" s="35"/>
    </row>
    <row r="57" ht="12.75">
      <c r="H57" s="35"/>
    </row>
    <row r="58" ht="12.75">
      <c r="H58" s="35"/>
    </row>
    <row r="59" ht="12.75">
      <c r="H59" s="35"/>
    </row>
    <row r="60" ht="12.75">
      <c r="H60" s="35"/>
    </row>
    <row r="61" ht="12.75">
      <c r="H61" s="35"/>
    </row>
    <row r="62" ht="12.75">
      <c r="H62" s="35"/>
    </row>
    <row r="63" ht="12.75">
      <c r="H63" s="35"/>
    </row>
    <row r="64" ht="12.75">
      <c r="H64" s="35"/>
    </row>
    <row r="65" ht="12.75">
      <c r="H65" s="35"/>
    </row>
    <row r="66" ht="12.75">
      <c r="H66" s="35"/>
    </row>
    <row r="67" ht="12.75">
      <c r="H67" s="35"/>
    </row>
    <row r="68" ht="12.75">
      <c r="H68" s="35"/>
    </row>
    <row r="69" ht="12.75">
      <c r="H69" s="35"/>
    </row>
    <row r="70" ht="12.75">
      <c r="H70" s="35"/>
    </row>
    <row r="71" ht="12.75">
      <c r="H71" s="35"/>
    </row>
    <row r="72" ht="12.75">
      <c r="H72" s="35"/>
    </row>
    <row r="73" ht="12.75">
      <c r="H73" s="35"/>
    </row>
    <row r="74" ht="12.75">
      <c r="H74" s="35"/>
    </row>
    <row r="75" ht="12.75">
      <c r="H75" s="35"/>
    </row>
    <row r="76" ht="12.75">
      <c r="H76" s="35"/>
    </row>
    <row r="77" ht="12.75">
      <c r="H77" s="35"/>
    </row>
    <row r="78" ht="12.75">
      <c r="H78" s="35"/>
    </row>
    <row r="79" ht="12.75">
      <c r="H79" s="35"/>
    </row>
    <row r="80" ht="12.75">
      <c r="H80" s="35"/>
    </row>
    <row r="81" ht="12.75">
      <c r="H81" s="35"/>
    </row>
    <row r="82" ht="12.75">
      <c r="H82" s="35"/>
    </row>
    <row r="83" ht="12.75">
      <c r="H83" s="35"/>
    </row>
    <row r="84" ht="12.75">
      <c r="H84" s="35"/>
    </row>
    <row r="85" ht="12.75">
      <c r="H85" s="35"/>
    </row>
    <row r="86" ht="12.75">
      <c r="H86" s="35"/>
    </row>
    <row r="87" ht="12.75">
      <c r="H87" s="35"/>
    </row>
    <row r="88" ht="12.75">
      <c r="H88" s="35"/>
    </row>
    <row r="89" ht="12.75">
      <c r="H89" s="35"/>
    </row>
    <row r="90" ht="12.75">
      <c r="H90" s="35"/>
    </row>
    <row r="91" ht="12.75">
      <c r="H91" s="35"/>
    </row>
    <row r="92" ht="12.75">
      <c r="H92" s="35"/>
    </row>
    <row r="93" ht="12.75">
      <c r="H93" s="35"/>
    </row>
    <row r="94" ht="12.75">
      <c r="H94" s="35"/>
    </row>
    <row r="95" ht="12.75">
      <c r="H95" s="35"/>
    </row>
    <row r="96" ht="12.75">
      <c r="H96" s="35"/>
    </row>
    <row r="97" ht="12.75">
      <c r="H97" s="35"/>
    </row>
    <row r="98" ht="12.75">
      <c r="H98" s="35"/>
    </row>
    <row r="99" ht="12.75">
      <c r="H99" s="35"/>
    </row>
    <row r="100" ht="12.75">
      <c r="H100" s="35"/>
    </row>
    <row r="101" ht="12.75">
      <c r="H101" s="35"/>
    </row>
    <row r="102" ht="12.75">
      <c r="H102" s="35"/>
    </row>
    <row r="103" ht="12.75">
      <c r="H103" s="35"/>
    </row>
    <row r="104" ht="12.75">
      <c r="H104" s="35"/>
    </row>
    <row r="105" ht="12.75">
      <c r="H105" s="35"/>
    </row>
    <row r="106" ht="12.75">
      <c r="H106" s="35"/>
    </row>
    <row r="107" ht="12.75">
      <c r="H107" s="35"/>
    </row>
    <row r="108" ht="12.75">
      <c r="H108" s="35"/>
    </row>
    <row r="109" ht="12.75">
      <c r="H109" s="35"/>
    </row>
    <row r="110" ht="12.75">
      <c r="H110" s="35"/>
    </row>
    <row r="111" ht="12.75">
      <c r="H111" s="35"/>
    </row>
    <row r="112" ht="12.75">
      <c r="H112" s="35"/>
    </row>
    <row r="113" ht="12.75">
      <c r="H113" s="35"/>
    </row>
    <row r="114" ht="12.75">
      <c r="H114" s="35"/>
    </row>
    <row r="115" ht="12.75">
      <c r="H115" s="35"/>
    </row>
    <row r="116" ht="12.75">
      <c r="H116" s="35"/>
    </row>
    <row r="117" ht="12.75">
      <c r="H117" s="35"/>
    </row>
    <row r="118" ht="12.75">
      <c r="H118" s="35"/>
    </row>
    <row r="119" ht="12.75">
      <c r="H119" s="35"/>
    </row>
    <row r="120" ht="12.75">
      <c r="H120" s="35"/>
    </row>
    <row r="121" ht="12.75">
      <c r="H121" s="35"/>
    </row>
    <row r="122" ht="12.75">
      <c r="H122" s="35"/>
    </row>
    <row r="123" ht="12.75">
      <c r="H123" s="35"/>
    </row>
    <row r="124" ht="12.75">
      <c r="H124" s="35"/>
    </row>
    <row r="125" ht="12.75">
      <c r="H125" s="35"/>
    </row>
    <row r="126" ht="12.75">
      <c r="H126" s="35"/>
    </row>
    <row r="127" ht="12.75">
      <c r="H127" s="35"/>
    </row>
    <row r="128" ht="12.75">
      <c r="H128" s="35"/>
    </row>
    <row r="129" ht="12.75">
      <c r="H129" s="35"/>
    </row>
    <row r="130" ht="12.75">
      <c r="H130" s="35"/>
    </row>
    <row r="131" ht="12.75">
      <c r="H131" s="35"/>
    </row>
    <row r="132" ht="12.75">
      <c r="H132" s="35"/>
    </row>
    <row r="133" ht="12.75">
      <c r="H133" s="35"/>
    </row>
    <row r="134" ht="12.75">
      <c r="H134" s="35"/>
    </row>
    <row r="135" ht="12.75">
      <c r="H135" s="35"/>
    </row>
    <row r="136" ht="12.75">
      <c r="H136" s="35"/>
    </row>
    <row r="137" ht="12.75">
      <c r="H137" s="35"/>
    </row>
    <row r="138" ht="12.75">
      <c r="H138" s="35"/>
    </row>
    <row r="139" ht="12.75">
      <c r="H139" s="35"/>
    </row>
    <row r="140" ht="12.75">
      <c r="H140" s="35"/>
    </row>
    <row r="141" ht="12.75">
      <c r="H141" s="35"/>
    </row>
    <row r="142" ht="12.75">
      <c r="H142" s="35"/>
    </row>
    <row r="143" ht="12.75">
      <c r="H143" s="35"/>
    </row>
    <row r="144" ht="12.75">
      <c r="H144" s="35"/>
    </row>
    <row r="145" ht="12.75">
      <c r="H145" s="35"/>
    </row>
    <row r="146" ht="12.75">
      <c r="H146" s="35"/>
    </row>
    <row r="147" ht="12.75">
      <c r="H147" s="35"/>
    </row>
    <row r="148" ht="12.75">
      <c r="H148" s="35"/>
    </row>
    <row r="149" ht="12.75">
      <c r="H149" s="35"/>
    </row>
    <row r="150" ht="12.75">
      <c r="H150" s="35"/>
    </row>
    <row r="151" ht="12.75">
      <c r="H151" s="35"/>
    </row>
    <row r="152" ht="12.75">
      <c r="H152" s="35"/>
    </row>
    <row r="153" ht="12.75">
      <c r="H153" s="35"/>
    </row>
    <row r="154" ht="12.75">
      <c r="H154" s="12"/>
    </row>
    <row r="155" ht="12.75">
      <c r="H155" s="12"/>
    </row>
    <row r="156" ht="12.75">
      <c r="H156" s="12"/>
    </row>
    <row r="157" ht="12.75">
      <c r="H157" s="12"/>
    </row>
    <row r="158" ht="12.75">
      <c r="H158" s="12"/>
    </row>
    <row r="159" ht="12.75">
      <c r="H159" s="12"/>
    </row>
    <row r="160" ht="12.75">
      <c r="H160" s="12"/>
    </row>
    <row r="161" ht="12.75">
      <c r="H161" s="12"/>
    </row>
    <row r="162" ht="12.75">
      <c r="H162" s="12"/>
    </row>
    <row r="163" ht="12.75">
      <c r="H163" s="12"/>
    </row>
  </sheetData>
  <sheetProtection password="CC36" sheet="1" objects="1" scenarios="1" selectLockedCells="1" selectUnlockedCells="1"/>
  <mergeCells count="2">
    <mergeCell ref="A1:H1"/>
    <mergeCell ref="A2:H2"/>
  </mergeCells>
  <printOptions/>
  <pageMargins left="0.48" right="0.24" top="0.75" bottom="0.75" header="0.3" footer="0.3"/>
  <pageSetup fitToWidth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.140625" style="0" bestFit="1" customWidth="1"/>
    <col min="2" max="2" width="22.421875" style="0" customWidth="1"/>
    <col min="3" max="3" width="5.140625" style="0" bestFit="1" customWidth="1"/>
    <col min="4" max="4" width="22.421875" style="0" customWidth="1"/>
    <col min="5" max="5" width="5.140625" style="0" bestFit="1" customWidth="1"/>
    <col min="6" max="6" width="22.421875" style="0" customWidth="1"/>
    <col min="7" max="7" width="5.140625" style="0" bestFit="1" customWidth="1"/>
    <col min="8" max="8" width="22.421875" style="0" customWidth="1"/>
  </cols>
  <sheetData>
    <row r="1" spans="1:8" ht="27" thickBot="1">
      <c r="A1" s="203" t="s">
        <v>163</v>
      </c>
      <c r="B1" s="204"/>
      <c r="C1" s="203" t="s">
        <v>164</v>
      </c>
      <c r="D1" s="204"/>
      <c r="E1" s="203" t="s">
        <v>165</v>
      </c>
      <c r="F1" s="204"/>
      <c r="G1" s="203" t="s">
        <v>166</v>
      </c>
      <c r="H1" s="204"/>
    </row>
    <row r="2" spans="1:8" ht="12.75">
      <c r="A2" s="136" t="s">
        <v>161</v>
      </c>
      <c r="B2" s="137" t="s">
        <v>162</v>
      </c>
      <c r="C2" s="136" t="s">
        <v>161</v>
      </c>
      <c r="D2" s="137" t="s">
        <v>162</v>
      </c>
      <c r="E2" s="136" t="s">
        <v>161</v>
      </c>
      <c r="F2" s="137" t="s">
        <v>162</v>
      </c>
      <c r="G2" s="136" t="s">
        <v>161</v>
      </c>
      <c r="H2" s="137" t="s">
        <v>162</v>
      </c>
    </row>
    <row r="3" spans="1:8" ht="28.5" customHeight="1">
      <c r="A3" s="135"/>
      <c r="B3" s="134"/>
      <c r="C3" s="135"/>
      <c r="D3" s="134"/>
      <c r="E3" s="135"/>
      <c r="F3" s="134"/>
      <c r="G3" s="135"/>
      <c r="H3" s="134"/>
    </row>
    <row r="4" spans="1:8" ht="28.5" customHeight="1">
      <c r="A4" s="135"/>
      <c r="B4" s="134"/>
      <c r="C4" s="135"/>
      <c r="D4" s="134"/>
      <c r="E4" s="135"/>
      <c r="F4" s="134"/>
      <c r="G4" s="135"/>
      <c r="H4" s="134"/>
    </row>
    <row r="5" spans="1:8" ht="28.5" customHeight="1">
      <c r="A5" s="135"/>
      <c r="B5" s="134"/>
      <c r="C5" s="135"/>
      <c r="D5" s="134"/>
      <c r="E5" s="135"/>
      <c r="F5" s="134"/>
      <c r="G5" s="135"/>
      <c r="H5" s="134"/>
    </row>
    <row r="6" spans="1:8" ht="28.5" customHeight="1">
      <c r="A6" s="135"/>
      <c r="B6" s="134"/>
      <c r="C6" s="135"/>
      <c r="D6" s="134"/>
      <c r="E6" s="135"/>
      <c r="F6" s="134"/>
      <c r="G6" s="135"/>
      <c r="H6" s="134"/>
    </row>
    <row r="7" spans="1:8" ht="28.5" customHeight="1">
      <c r="A7" s="135"/>
      <c r="B7" s="134"/>
      <c r="C7" s="135"/>
      <c r="D7" s="134"/>
      <c r="E7" s="135"/>
      <c r="F7" s="134"/>
      <c r="G7" s="135"/>
      <c r="H7" s="134"/>
    </row>
    <row r="8" spans="1:8" ht="28.5" customHeight="1">
      <c r="A8" s="135"/>
      <c r="B8" s="134"/>
      <c r="C8" s="135"/>
      <c r="D8" s="134"/>
      <c r="E8" s="135"/>
      <c r="F8" s="134"/>
      <c r="G8" s="135"/>
      <c r="H8" s="134"/>
    </row>
    <row r="9" spans="1:8" ht="28.5" customHeight="1">
      <c r="A9" s="135"/>
      <c r="B9" s="134"/>
      <c r="C9" s="135"/>
      <c r="D9" s="134"/>
      <c r="E9" s="135"/>
      <c r="F9" s="134"/>
      <c r="G9" s="135"/>
      <c r="H9" s="134"/>
    </row>
    <row r="10" spans="1:8" ht="28.5" customHeight="1">
      <c r="A10" s="135"/>
      <c r="B10" s="134"/>
      <c r="C10" s="135"/>
      <c r="D10" s="134"/>
      <c r="E10" s="135"/>
      <c r="F10" s="134"/>
      <c r="G10" s="135"/>
      <c r="H10" s="134"/>
    </row>
    <row r="11" spans="1:8" ht="28.5" customHeight="1">
      <c r="A11" s="135"/>
      <c r="B11" s="134"/>
      <c r="C11" s="135"/>
      <c r="D11" s="134"/>
      <c r="E11" s="135"/>
      <c r="F11" s="134"/>
      <c r="G11" s="135"/>
      <c r="H11" s="134"/>
    </row>
    <row r="12" spans="1:8" ht="28.5" customHeight="1">
      <c r="A12" s="135"/>
      <c r="B12" s="134"/>
      <c r="C12" s="135"/>
      <c r="D12" s="134"/>
      <c r="E12" s="135"/>
      <c r="F12" s="134"/>
      <c r="G12" s="135"/>
      <c r="H12" s="134"/>
    </row>
    <row r="13" spans="1:8" ht="28.5" customHeight="1">
      <c r="A13" s="135"/>
      <c r="B13" s="134"/>
      <c r="C13" s="135"/>
      <c r="D13" s="134"/>
      <c r="E13" s="135"/>
      <c r="F13" s="134"/>
      <c r="G13" s="135"/>
      <c r="H13" s="134"/>
    </row>
    <row r="14" spans="1:8" ht="28.5" customHeight="1">
      <c r="A14" s="135"/>
      <c r="B14" s="134"/>
      <c r="C14" s="135"/>
      <c r="D14" s="134"/>
      <c r="E14" s="135"/>
      <c r="F14" s="134"/>
      <c r="G14" s="135"/>
      <c r="H14" s="134"/>
    </row>
    <row r="15" spans="1:8" ht="28.5" customHeight="1">
      <c r="A15" s="135"/>
      <c r="B15" s="134"/>
      <c r="C15" s="135"/>
      <c r="D15" s="134"/>
      <c r="E15" s="135"/>
      <c r="F15" s="134"/>
      <c r="G15" s="135"/>
      <c r="H15" s="134"/>
    </row>
    <row r="16" spans="1:8" ht="28.5" customHeight="1">
      <c r="A16" s="135"/>
      <c r="B16" s="134"/>
      <c r="C16" s="135"/>
      <c r="D16" s="134"/>
      <c r="E16" s="135"/>
      <c r="F16" s="134"/>
      <c r="G16" s="135"/>
      <c r="H16" s="134"/>
    </row>
    <row r="17" spans="1:8" ht="28.5" customHeight="1">
      <c r="A17" s="135"/>
      <c r="B17" s="134"/>
      <c r="C17" s="135"/>
      <c r="D17" s="134"/>
      <c r="E17" s="135"/>
      <c r="F17" s="134"/>
      <c r="G17" s="135"/>
      <c r="H17" s="134"/>
    </row>
    <row r="18" spans="1:8" ht="28.5" customHeight="1">
      <c r="A18" s="135"/>
      <c r="B18" s="134"/>
      <c r="C18" s="135"/>
      <c r="D18" s="134"/>
      <c r="E18" s="135"/>
      <c r="F18" s="134"/>
      <c r="G18" s="135"/>
      <c r="H18" s="134"/>
    </row>
    <row r="19" spans="1:8" ht="28.5" customHeight="1">
      <c r="A19" s="135"/>
      <c r="B19" s="134"/>
      <c r="C19" s="135"/>
      <c r="D19" s="134"/>
      <c r="E19" s="135"/>
      <c r="F19" s="134"/>
      <c r="G19" s="135"/>
      <c r="H19" s="134"/>
    </row>
    <row r="20" spans="1:8" ht="28.5" customHeight="1">
      <c r="A20" s="135"/>
      <c r="B20" s="134"/>
      <c r="C20" s="135"/>
      <c r="D20" s="134"/>
      <c r="E20" s="135"/>
      <c r="F20" s="134"/>
      <c r="G20" s="135"/>
      <c r="H20" s="134"/>
    </row>
    <row r="21" spans="1:8" ht="28.5" customHeight="1">
      <c r="A21" s="135"/>
      <c r="B21" s="134"/>
      <c r="C21" s="135"/>
      <c r="D21" s="134"/>
      <c r="E21" s="135"/>
      <c r="F21" s="134"/>
      <c r="G21" s="135"/>
      <c r="H21" s="134"/>
    </row>
    <row r="22" spans="1:8" ht="28.5" customHeight="1">
      <c r="A22" s="135"/>
      <c r="B22" s="134"/>
      <c r="C22" s="135"/>
      <c r="D22" s="134"/>
      <c r="E22" s="135"/>
      <c r="F22" s="134"/>
      <c r="G22" s="135"/>
      <c r="H22" s="134"/>
    </row>
    <row r="23" spans="1:8" ht="28.5" customHeight="1">
      <c r="A23" s="135"/>
      <c r="B23" s="134"/>
      <c r="C23" s="135"/>
      <c r="D23" s="134"/>
      <c r="E23" s="135"/>
      <c r="F23" s="134"/>
      <c r="G23" s="135"/>
      <c r="H23" s="134"/>
    </row>
    <row r="24" spans="1:8" ht="28.5" customHeight="1">
      <c r="A24" s="135"/>
      <c r="B24" s="134"/>
      <c r="C24" s="135"/>
      <c r="D24" s="134"/>
      <c r="E24" s="135"/>
      <c r="F24" s="134"/>
      <c r="G24" s="135"/>
      <c r="H24" s="134"/>
    </row>
    <row r="25" spans="1:8" ht="28.5" customHeight="1">
      <c r="A25" s="135"/>
      <c r="B25" s="134"/>
      <c r="C25" s="135"/>
      <c r="D25" s="134"/>
      <c r="E25" s="135"/>
      <c r="F25" s="134"/>
      <c r="G25" s="135"/>
      <c r="H25" s="134"/>
    </row>
    <row r="26" spans="1:8" ht="28.5" customHeight="1">
      <c r="A26" s="135"/>
      <c r="B26" s="134"/>
      <c r="C26" s="135"/>
      <c r="D26" s="134"/>
      <c r="E26" s="135"/>
      <c r="F26" s="134"/>
      <c r="G26" s="135"/>
      <c r="H26" s="134"/>
    </row>
    <row r="27" spans="1:8" ht="28.5" customHeight="1">
      <c r="A27" s="135"/>
      <c r="B27" s="134"/>
      <c r="C27" s="135"/>
      <c r="D27" s="134"/>
      <c r="E27" s="135"/>
      <c r="F27" s="134"/>
      <c r="G27" s="135"/>
      <c r="H27" s="134"/>
    </row>
    <row r="28" spans="1:8" ht="28.5" customHeight="1">
      <c r="A28" s="135"/>
      <c r="B28" s="134"/>
      <c r="C28" s="135"/>
      <c r="D28" s="134"/>
      <c r="E28" s="135"/>
      <c r="F28" s="134"/>
      <c r="G28" s="135"/>
      <c r="H28" s="134"/>
    </row>
    <row r="29" spans="1:8" ht="28.5" customHeight="1">
      <c r="A29" s="135"/>
      <c r="B29" s="134"/>
      <c r="C29" s="135"/>
      <c r="D29" s="134"/>
      <c r="E29" s="135"/>
      <c r="F29" s="134"/>
      <c r="G29" s="135"/>
      <c r="H29" s="134"/>
    </row>
    <row r="30" spans="1:8" ht="28.5" customHeight="1">
      <c r="A30" s="135"/>
      <c r="B30" s="134"/>
      <c r="C30" s="135"/>
      <c r="D30" s="134"/>
      <c r="E30" s="135"/>
      <c r="F30" s="134"/>
      <c r="G30" s="135"/>
      <c r="H30" s="134"/>
    </row>
  </sheetData>
  <sheetProtection/>
  <mergeCells count="4">
    <mergeCell ref="A1:B1"/>
    <mergeCell ref="C1:D1"/>
    <mergeCell ref="E1:F1"/>
    <mergeCell ref="G1:H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marek k</cp:lastModifiedBy>
  <cp:lastPrinted>2012-08-25T16:29:24Z</cp:lastPrinted>
  <dcterms:created xsi:type="dcterms:W3CDTF">2003-05-05T18:44:22Z</dcterms:created>
  <dcterms:modified xsi:type="dcterms:W3CDTF">2012-08-27T16:01:21Z</dcterms:modified>
  <cp:category/>
  <cp:version/>
  <cp:contentType/>
  <cp:contentStatus/>
</cp:coreProperties>
</file>